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warczynska\Desktop\"/>
    </mc:Choice>
  </mc:AlternateContent>
  <xr:revisionPtr revIDLastSave="0" documentId="8_{603E4F5D-C271-4199-82A3-67F69CCF8D60}" xr6:coauthVersionLast="47" xr6:coauthVersionMax="47" xr10:uidLastSave="{00000000-0000-0000-0000-000000000000}"/>
  <workbookProtection workbookAlgorithmName="SHA-512" workbookHashValue="czMcTrw8Vzt5zIWigr86eRUeuraI+69L/3eKjdhhbfrFM7zGLnJSuS13JiB3zftmiEhtSfDO+4CZn+Fq6TQQvg==" workbookSaltValue="6F4voFZA0FGklRrw+Q56WA==" workbookSpinCount="100000" lockStructure="1"/>
  <bookViews>
    <workbookView xWindow="-120" yWindow="-120" windowWidth="29040" windowHeight="15720" xr2:uid="{90ED77FC-EAB7-4D86-9D1A-59D3E60FF82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G42" i="1" s="1"/>
  <c r="I42" i="1" s="1"/>
  <c r="H42" i="1"/>
  <c r="L42" i="1"/>
  <c r="M42" i="1" s="1"/>
  <c r="F43" i="1"/>
  <c r="H43" i="1" s="1"/>
  <c r="G43" i="1"/>
  <c r="I43" i="1" s="1"/>
  <c r="L43" i="1"/>
  <c r="M43" i="1"/>
  <c r="O43" i="1" s="1"/>
  <c r="N43" i="1"/>
  <c r="F44" i="1"/>
  <c r="G44" i="1" s="1"/>
  <c r="I44" i="1" s="1"/>
  <c r="H44" i="1"/>
  <c r="L44" i="1"/>
  <c r="M44" i="1" s="1"/>
  <c r="F45" i="1"/>
  <c r="H45" i="1" s="1"/>
  <c r="G45" i="1"/>
  <c r="I45" i="1" s="1"/>
  <c r="L45" i="1"/>
  <c r="M45" i="1"/>
  <c r="O45" i="1" s="1"/>
  <c r="N45" i="1"/>
  <c r="F46" i="1"/>
  <c r="G46" i="1" s="1"/>
  <c r="I46" i="1" s="1"/>
  <c r="H46" i="1"/>
  <c r="L46" i="1"/>
  <c r="M46" i="1" s="1"/>
  <c r="F47" i="1"/>
  <c r="H47" i="1" s="1"/>
  <c r="G47" i="1"/>
  <c r="I47" i="1" s="1"/>
  <c r="L47" i="1"/>
  <c r="M47" i="1"/>
  <c r="O47" i="1" s="1"/>
  <c r="N47" i="1"/>
  <c r="L41" i="1"/>
  <c r="M41" i="1" s="1"/>
  <c r="F41" i="1"/>
  <c r="H41" i="1" s="1"/>
  <c r="F11" i="1"/>
  <c r="H11" i="1" s="1"/>
  <c r="L24" i="1"/>
  <c r="M24" i="1" s="1"/>
  <c r="L22" i="1"/>
  <c r="M22" i="1" s="1"/>
  <c r="N22" i="1" s="1"/>
  <c r="L23" i="1"/>
  <c r="M23" i="1" s="1"/>
  <c r="L37" i="1"/>
  <c r="M37" i="1" s="1"/>
  <c r="L25" i="1"/>
  <c r="M25" i="1" s="1"/>
  <c r="N25" i="1" s="1"/>
  <c r="L26" i="1"/>
  <c r="M26" i="1" s="1"/>
  <c r="L27" i="1"/>
  <c r="M27" i="1" s="1"/>
  <c r="L28" i="1"/>
  <c r="M28" i="1" s="1"/>
  <c r="L29" i="1"/>
  <c r="M29" i="1" s="1"/>
  <c r="N29" i="1" s="1"/>
  <c r="L38" i="1"/>
  <c r="M38" i="1" s="1"/>
  <c r="L30" i="1"/>
  <c r="M30" i="1" s="1"/>
  <c r="N30" i="1" s="1"/>
  <c r="L31" i="1"/>
  <c r="M31" i="1" s="1"/>
  <c r="L32" i="1"/>
  <c r="M32" i="1" s="1"/>
  <c r="N32" i="1" s="1"/>
  <c r="L33" i="1"/>
  <c r="M33" i="1" s="1"/>
  <c r="L34" i="1"/>
  <c r="M34" i="1" s="1"/>
  <c r="L35" i="1"/>
  <c r="M35" i="1" s="1"/>
  <c r="N35" i="1" s="1"/>
  <c r="L36" i="1"/>
  <c r="M36" i="1" s="1"/>
  <c r="F24" i="1"/>
  <c r="H24" i="1" s="1"/>
  <c r="F22" i="1"/>
  <c r="H22" i="1" s="1"/>
  <c r="F23" i="1"/>
  <c r="G23" i="1" s="1"/>
  <c r="I23" i="1" s="1"/>
  <c r="F37" i="1"/>
  <c r="G37" i="1" s="1"/>
  <c r="I37" i="1" s="1"/>
  <c r="F25" i="1"/>
  <c r="H25" i="1" s="1"/>
  <c r="F26" i="1"/>
  <c r="G26" i="1" s="1"/>
  <c r="I26" i="1" s="1"/>
  <c r="F27" i="1"/>
  <c r="H27" i="1" s="1"/>
  <c r="F28" i="1"/>
  <c r="G28" i="1" s="1"/>
  <c r="I28" i="1" s="1"/>
  <c r="F29" i="1"/>
  <c r="H29" i="1" s="1"/>
  <c r="F38" i="1"/>
  <c r="G38" i="1" s="1"/>
  <c r="I38" i="1" s="1"/>
  <c r="F30" i="1"/>
  <c r="H30" i="1" s="1"/>
  <c r="F31" i="1"/>
  <c r="G31" i="1" s="1"/>
  <c r="I31" i="1" s="1"/>
  <c r="F32" i="1"/>
  <c r="H32" i="1" s="1"/>
  <c r="F33" i="1"/>
  <c r="G33" i="1" s="1"/>
  <c r="I33" i="1" s="1"/>
  <c r="F34" i="1"/>
  <c r="G34" i="1" s="1"/>
  <c r="I34" i="1" s="1"/>
  <c r="F35" i="1"/>
  <c r="H35" i="1" s="1"/>
  <c r="F36" i="1"/>
  <c r="G36" i="1" s="1"/>
  <c r="I36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50" i="1"/>
  <c r="H50" i="1" s="1"/>
  <c r="F51" i="1"/>
  <c r="H51" i="1" s="1"/>
  <c r="F52" i="1"/>
  <c r="G52" i="1" s="1"/>
  <c r="I52" i="1" s="1"/>
  <c r="F53" i="1"/>
  <c r="G53" i="1" s="1"/>
  <c r="I53" i="1" s="1"/>
  <c r="F54" i="1"/>
  <c r="H54" i="1" s="1"/>
  <c r="F55" i="1"/>
  <c r="H55" i="1" s="1"/>
  <c r="F56" i="1"/>
  <c r="H56" i="1" s="1"/>
  <c r="F57" i="1"/>
  <c r="H57" i="1" s="1"/>
  <c r="L12" i="1"/>
  <c r="M12" i="1" s="1"/>
  <c r="N12" i="1" s="1"/>
  <c r="L13" i="1"/>
  <c r="M13" i="1" s="1"/>
  <c r="N13" i="1" s="1"/>
  <c r="L14" i="1"/>
  <c r="M14" i="1" s="1"/>
  <c r="N14" i="1" s="1"/>
  <c r="L15" i="1"/>
  <c r="M15" i="1" s="1"/>
  <c r="L16" i="1"/>
  <c r="M16" i="1" s="1"/>
  <c r="L17" i="1"/>
  <c r="M17" i="1" s="1"/>
  <c r="N17" i="1" s="1"/>
  <c r="L18" i="1"/>
  <c r="M18" i="1" s="1"/>
  <c r="N18" i="1" s="1"/>
  <c r="L19" i="1"/>
  <c r="M19" i="1" s="1"/>
  <c r="L20" i="1"/>
  <c r="M20" i="1" s="1"/>
  <c r="N20" i="1" s="1"/>
  <c r="L21" i="1"/>
  <c r="M21" i="1" s="1"/>
  <c r="N21" i="1" s="1"/>
  <c r="L50" i="1"/>
  <c r="M50" i="1" s="1"/>
  <c r="N50" i="1" s="1"/>
  <c r="L51" i="1"/>
  <c r="M51" i="1" s="1"/>
  <c r="L52" i="1"/>
  <c r="M52" i="1" s="1"/>
  <c r="L53" i="1"/>
  <c r="M53" i="1" s="1"/>
  <c r="N53" i="1" s="1"/>
  <c r="L54" i="1"/>
  <c r="M54" i="1" s="1"/>
  <c r="N54" i="1" s="1"/>
  <c r="L55" i="1"/>
  <c r="M55" i="1" s="1"/>
  <c r="L56" i="1"/>
  <c r="M56" i="1" s="1"/>
  <c r="N56" i="1" s="1"/>
  <c r="L57" i="1"/>
  <c r="M57" i="1" s="1"/>
  <c r="N57" i="1" s="1"/>
  <c r="L11" i="1"/>
  <c r="M11" i="1" s="1"/>
  <c r="N11" i="1" s="1"/>
  <c r="G13" i="1"/>
  <c r="I13" i="1" s="1"/>
  <c r="G14" i="1"/>
  <c r="I14" i="1" s="1"/>
  <c r="G15" i="1"/>
  <c r="I15" i="1" s="1"/>
  <c r="O42" i="1" l="1"/>
  <c r="N42" i="1"/>
  <c r="O46" i="1"/>
  <c r="N46" i="1"/>
  <c r="O44" i="1"/>
  <c r="N44" i="1"/>
  <c r="G11" i="1"/>
  <c r="I11" i="1" s="1"/>
  <c r="O41" i="1"/>
  <c r="N41" i="1"/>
  <c r="G41" i="1"/>
  <c r="I41" i="1" s="1"/>
  <c r="G25" i="1"/>
  <c r="I25" i="1" s="1"/>
  <c r="G21" i="1"/>
  <c r="I21" i="1" s="1"/>
  <c r="G24" i="1"/>
  <c r="I24" i="1" s="1"/>
  <c r="H23" i="1"/>
  <c r="G32" i="1"/>
  <c r="I32" i="1" s="1"/>
  <c r="H36" i="1"/>
  <c r="G18" i="1"/>
  <c r="I18" i="1" s="1"/>
  <c r="G17" i="1"/>
  <c r="I17" i="1" s="1"/>
  <c r="G27" i="1"/>
  <c r="I27" i="1" s="1"/>
  <c r="H26" i="1"/>
  <c r="N27" i="1"/>
  <c r="O27" i="1"/>
  <c r="N24" i="1"/>
  <c r="O24" i="1"/>
  <c r="G19" i="1"/>
  <c r="I19" i="1" s="1"/>
  <c r="G30" i="1"/>
  <c r="I30" i="1" s="1"/>
  <c r="H33" i="1"/>
  <c r="O30" i="1"/>
  <c r="G35" i="1"/>
  <c r="I35" i="1" s="1"/>
  <c r="G29" i="1"/>
  <c r="I29" i="1" s="1"/>
  <c r="G22" i="1"/>
  <c r="I22" i="1" s="1"/>
  <c r="H38" i="1"/>
  <c r="O33" i="1"/>
  <c r="N33" i="1"/>
  <c r="O36" i="1"/>
  <c r="N36" i="1"/>
  <c r="O38" i="1"/>
  <c r="N38" i="1"/>
  <c r="O26" i="1"/>
  <c r="N26" i="1"/>
  <c r="O23" i="1"/>
  <c r="N23" i="1"/>
  <c r="O34" i="1"/>
  <c r="N34" i="1"/>
  <c r="O31" i="1"/>
  <c r="N31" i="1"/>
  <c r="O28" i="1"/>
  <c r="N28" i="1"/>
  <c r="O37" i="1"/>
  <c r="N37" i="1"/>
  <c r="G12" i="1"/>
  <c r="I12" i="1" s="1"/>
  <c r="H31" i="1"/>
  <c r="H37" i="1"/>
  <c r="O35" i="1"/>
  <c r="O32" i="1"/>
  <c r="O29" i="1"/>
  <c r="O25" i="1"/>
  <c r="O22" i="1"/>
  <c r="G20" i="1"/>
  <c r="I20" i="1" s="1"/>
  <c r="G16" i="1"/>
  <c r="I16" i="1" s="1"/>
  <c r="H34" i="1"/>
  <c r="H28" i="1"/>
  <c r="G54" i="1"/>
  <c r="I54" i="1" s="1"/>
  <c r="H53" i="1"/>
  <c r="H52" i="1"/>
  <c r="G57" i="1"/>
  <c r="I57" i="1" s="1"/>
  <c r="G56" i="1"/>
  <c r="I56" i="1" s="1"/>
  <c r="G55" i="1"/>
  <c r="I55" i="1" s="1"/>
  <c r="G51" i="1"/>
  <c r="I51" i="1" s="1"/>
  <c r="G50" i="1"/>
  <c r="I50" i="1" s="1"/>
  <c r="O50" i="1"/>
  <c r="O18" i="1"/>
  <c r="O11" i="1"/>
  <c r="O14" i="1"/>
  <c r="O54" i="1"/>
  <c r="O51" i="1"/>
  <c r="N51" i="1"/>
  <c r="O19" i="1"/>
  <c r="N19" i="1"/>
  <c r="O55" i="1"/>
  <c r="N55" i="1"/>
  <c r="O15" i="1"/>
  <c r="N15" i="1"/>
  <c r="N52" i="1"/>
  <c r="O52" i="1"/>
  <c r="N16" i="1"/>
  <c r="O16" i="1"/>
  <c r="O57" i="1"/>
  <c r="O53" i="1"/>
  <c r="O21" i="1"/>
  <c r="O17" i="1"/>
  <c r="O13" i="1"/>
  <c r="O56" i="1"/>
  <c r="O20" i="1"/>
  <c r="O12" i="1"/>
</calcChain>
</file>

<file path=xl/sharedStrings.xml><?xml version="1.0" encoding="utf-8"?>
<sst xmlns="http://schemas.openxmlformats.org/spreadsheetml/2006/main" count="111" uniqueCount="91">
  <si>
    <t>LP.</t>
  </si>
  <si>
    <t>Maksymalna kwota dofinansowania osobogodziny usługi rozwojowej na pracownika</t>
  </si>
  <si>
    <t>Kompetencje cyfrowe w zakresie zdalnego udzielania świadczenia zdrowotnego</t>
  </si>
  <si>
    <t xml:space="preserve">Kompetencje w zakresie znajomosci otoczenia systemowo-prawnego w ochronie zdrowia </t>
  </si>
  <si>
    <t>Radzenie sobie ze stresem i przeciwdziałanie wypaleniu zawodowemu</t>
  </si>
  <si>
    <t>Komunikacja interpersonalna z pacjentem i w pracy zespołowej</t>
  </si>
  <si>
    <t>Zarządzanie kryzysowe</t>
  </si>
  <si>
    <t>Organizacja pracy własnej i podległych sobie pracowników</t>
  </si>
  <si>
    <t>Pozyskiwanie badań naukowych i ich efektywnego wykorzystywania w praktyce zarządczej</t>
  </si>
  <si>
    <t>Kompetencje cyfrowe w zakresie wdrażania i stosowania technologii informatycznych w placówce medycznej</t>
  </si>
  <si>
    <t>Znajomości, rozumienie i właściwe stosowanie przepisów prawnych w ochronie zdrowia</t>
  </si>
  <si>
    <t>Radzenia sobie ze stresem i stresogennymi warunkami działania oraz właściwego rozpoznawania stresu wśród pracowników</t>
  </si>
  <si>
    <t>Asystent osoby niesamodzielnej - pomoc i organizowanie wsparcia (studia podyplomowe)</t>
  </si>
  <si>
    <t>Organizator usług socjalnych – studia podyplomowe</t>
  </si>
  <si>
    <t>Asystent osoby w kryzysie bezdomności – studia podyplomowe</t>
  </si>
  <si>
    <t>Zarządzanie niepubliczną placówką całodobowej opieki w sposób zdeinstytucjonalizowany - studia podyplomowe</t>
  </si>
  <si>
    <t>Menadżer opiekuna rodzinnego osoby niepełnosprawnej i niesamodzielnej</t>
  </si>
  <si>
    <t>Menager / Koordynator usług społecznych i świadczeń socjalnych</t>
  </si>
  <si>
    <t>Koordynator konferencji grupy rodzinnej (family grup conference) – studia podyplomowe</t>
  </si>
  <si>
    <t>Asystent osoby opuszczającej pieczę zastępczą – studia podyplomowe</t>
  </si>
  <si>
    <t>WKŁAD W POSTACI WYNAGRODZEŃ</t>
  </si>
  <si>
    <t>WKŁAD W POSTACI OPŁATY</t>
  </si>
  <si>
    <t xml:space="preserve">Dofinansowanie do usługi dla min liczby godzin </t>
  </si>
  <si>
    <t xml:space="preserve">Kwota wsparcia dla usługi z min liczbą godzin </t>
  </si>
  <si>
    <t xml:space="preserve">Załącznik nr 11 do Regulaminu rekrutacji i uczestnictwa w Projekcie:
„Przepis na Rozwój - kompetencje Sektora Opieki Zdrowotnej i Pomocy Społecznej" nr POWR.02.21.00-00-R168/21"									</t>
  </si>
  <si>
    <t>Studia podyplomowe</t>
  </si>
  <si>
    <t>Usługi szkoleniowe</t>
  </si>
  <si>
    <t>Typ uslugi rozwojowej</t>
  </si>
  <si>
    <t>Minimalna liczba godzin usługi (godzina szkolenia=45 min.)</t>
  </si>
  <si>
    <t>Dla wkładu własnego w postaci wynagrodzeń dofinansowanie jest równe kosztowi usługi rozwojowej- jak w kolumnie F</t>
  </si>
  <si>
    <t>Dla wkładu własnego w postaci opłaty dofinansowanie wynosi max. 80 % kosztu usługi rozwojowej- jak w kolumnie L oraz należy wnieść wkład w postaci opłaty wysokosci- jak w kolumnie O</t>
  </si>
  <si>
    <t>Niezależnie od formy wnoszonego wkładu włanego maksymalny koszt usług jest równy.</t>
  </si>
  <si>
    <t>W zależności od formy wnoszonego wkładu własnego różny jest poziom kwoty wsparcia (limit na PESEL), dofinansowania oraz wnoszonego wkładu własnego.</t>
  </si>
  <si>
    <t>Max. koszt usługi dla min. liczby godzin</t>
  </si>
  <si>
    <t>Wkład pieniężny</t>
  </si>
  <si>
    <t>Wkład w wynagrodzeniach</t>
  </si>
  <si>
    <t>Maksymalny koszt usługi dla min. liczby godzin= kwota wsparcia</t>
  </si>
  <si>
    <t xml:space="preserve">Nowoczesne technologie medyczne </t>
  </si>
  <si>
    <t>Nowoczesne technologie medyczne w stomatologii</t>
  </si>
  <si>
    <t>Leczenie kanałowe pod mikroskopem - powiększenie, izolacja, dostęp, opracowanie maszynowe, irygacja, wypełnienie</t>
  </si>
  <si>
    <t xml:space="preserve">Suche igłowanie – medyczna akupunktura </t>
  </si>
  <si>
    <t>Zastosowanie nowoczesnych technologii medycznych w implantologii</t>
  </si>
  <si>
    <t>Zastosowanie nowoczesnych technologii medycznych w endodoncji</t>
  </si>
  <si>
    <t>Nowoczesne metody fizjoterapii</t>
  </si>
  <si>
    <t>Zastosowanie nowoczesnych technologii medycznych w pracy lekarza</t>
  </si>
  <si>
    <t>Zastosowanie nowoczesnych technologii medycznych w pracy pielęgniarki</t>
  </si>
  <si>
    <t>Badanie i prowadzenie fizjoterapii funkcjonalnej w uszkodzeniach stawu kolanowego</t>
  </si>
  <si>
    <t>Diagnozownie ortopedyczne w fizjoterapii - testy kliniczne</t>
  </si>
  <si>
    <t>Prowadzeni fizjoterapii w nietrzymaniu moczu i stolca oraz w obniżeniu narządów miednicy mniejszej</t>
  </si>
  <si>
    <t>Leczenie periodontologiczne w różnych dziedzinach stomatologii</t>
  </si>
  <si>
    <t>Wykonywnie pinopresury</t>
  </si>
  <si>
    <t>Opiekowanie się pacjentem chorym przewlekle</t>
  </si>
  <si>
    <t>Wykonywane mezoterapii igłowej z anatomią i neurofizjologią skóry</t>
  </si>
  <si>
    <t xml:space="preserve">Wykonywanie manipulacji krótkodźwigniowych HVLA </t>
  </si>
  <si>
    <t>Nazwa usługi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</si>
  <si>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</si>
  <si>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</si>
  <si>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</si>
  <si>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</si>
  <si>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</si>
  <si>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</si>
  <si>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</si>
  <si>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</si>
  <si>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</si>
  <si>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Suplment </t>
  </si>
  <si>
    <t>Posługiwanie się językiem polskim w branży medycznej na poziomie A1</t>
  </si>
  <si>
    <t>Asystowanie koordynatorowi opieki w podstawowej opiece zdrowotnej</t>
  </si>
  <si>
    <t>Znajomość podstaw prawnych organizacji opieki zdrowotnej i opieki społecznej w Polsce</t>
  </si>
  <si>
    <t>Radzenie sobie ze stresem</t>
  </si>
  <si>
    <t>Rejestracja medyczna</t>
  </si>
  <si>
    <t>Obsługa systemów informatycznych gabinetowych</t>
  </si>
  <si>
    <t>Zarządzanie kryzysem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</si>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</sst>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0" xfId="0" applyFont="1" applyFill="1" applyAlignment="1">
      <alignment horizontal="left"/>
    </xf>
    <xf numFmtId="0" fontId="0" fillId="3" borderId="0" xfId="0" applyFill="1"/>
    <xf numFmtId="0" fontId="4" fillId="0" borderId="1" xfId="0" applyFont="1" applyBorder="1" applyAlignment="1" applyProtection="1">
      <alignment horizontal="center" vertical="center"/>
      <protection hidden="1"/>
    </xf>
    <xf numFmtId="4" fontId="4" fillId="0" borderId="1" xfId="0" applyNumberFormat="1" applyFont="1" applyBorder="1" applyAlignment="1" applyProtection="1">
      <alignment horizontal="center" vertical="center"/>
      <protection hidden="1"/>
    </xf>
    <xf numFmtId="0" fontId="1" fillId="3" borderId="0" xfId="0" applyFont="1" applyFill="1" applyAlignment="1">
      <alignment horizontal="left"/>
    </xf>
    <xf numFmtId="0" fontId="3" fillId="6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4" fontId="3" fillId="5" borderId="1" xfId="0" applyNumberFormat="1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Font="1" applyFill="1"/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0" xfId="0" applyFont="1"/>
    <xf numFmtId="4" fontId="6" fillId="5" borderId="1" xfId="0" applyNumberFormat="1" applyFont="1" applyFill="1" applyBorder="1" applyAlignment="1" applyProtection="1">
      <alignment horizontal="center" vertical="center"/>
      <protection hidden="1"/>
    </xf>
    <xf numFmtId="4" fontId="6" fillId="4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0" fontId="4" fillId="0" borderId="2" xfId="0" applyFont="1" applyBorder="1" applyAlignment="1" applyProtection="1">
      <alignment horizontal="center" vertical="center" textRotation="90"/>
      <protection hidden="1"/>
    </xf>
    <xf numFmtId="0" fontId="4" fillId="0" borderId="3" xfId="0" applyFont="1" applyBorder="1" applyAlignment="1" applyProtection="1">
      <alignment horizontal="center" vertical="center" textRotation="90"/>
      <protection hidden="1"/>
    </xf>
    <xf numFmtId="0" fontId="4" fillId="0" borderId="4" xfId="0" applyFont="1" applyBorder="1" applyAlignment="1" applyProtection="1">
      <alignment horizontal="center" vertical="center" textRotation="90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F1DF-4C3C-4FE6-B93A-597F83848275}">
  <sheetPr>
    <pageSetUpPr fitToPage="1"/>
  </sheetPr>
  <dimension ref="A1:O57"/>
  <sheetViews>
    <sheetView tabSelected="1" topLeftCell="A28" zoomScale="90" zoomScaleNormal="90" workbookViewId="0">
      <selection activeCell="J50" sqref="J50:J57"/>
    </sheetView>
  </sheetViews>
  <sheetFormatPr defaultRowHeight="15" x14ac:dyDescent="0.25"/>
  <cols>
    <col min="2" max="2" width="11.140625" customWidth="1"/>
    <col min="3" max="3" width="75.7109375" customWidth="1"/>
    <col min="4" max="4" width="11.28515625" customWidth="1"/>
    <col min="5" max="5" width="16.28515625" customWidth="1"/>
    <col min="6" max="6" width="13.7109375" customWidth="1"/>
    <col min="7" max="7" width="10.7109375" customWidth="1"/>
    <col min="8" max="8" width="10.140625" customWidth="1"/>
    <col min="9" max="9" width="14.140625" customWidth="1"/>
    <col min="10" max="11" width="13.28515625" customWidth="1"/>
    <col min="12" max="12" width="13.85546875" customWidth="1"/>
    <col min="13" max="13" width="9.85546875" customWidth="1"/>
    <col min="14" max="14" width="16.28515625" customWidth="1"/>
    <col min="15" max="15" width="12.7109375" customWidth="1"/>
  </cols>
  <sheetData>
    <row r="1" spans="1:15" x14ac:dyDescent="0.25">
      <c r="A1" s="31" t="s">
        <v>24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2" customFormat="1" x14ac:dyDescent="0.25">
      <c r="A3" s="1"/>
      <c r="B3" s="1"/>
      <c r="C3" s="1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11" customFormat="1" x14ac:dyDescent="0.25">
      <c r="A4" s="5" t="s">
        <v>31</v>
      </c>
      <c r="B4" s="5"/>
      <c r="C4" s="1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11" customFormat="1" x14ac:dyDescent="0.25">
      <c r="A5" s="11" t="s">
        <v>32</v>
      </c>
      <c r="B5" s="5"/>
      <c r="C5" s="1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5" s="11" customFormat="1" x14ac:dyDescent="0.25">
      <c r="A6" s="5" t="s">
        <v>29</v>
      </c>
      <c r="B6" s="5"/>
      <c r="C6" s="19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5" s="11" customFormat="1" x14ac:dyDescent="0.25">
      <c r="A7" s="5" t="s">
        <v>30</v>
      </c>
      <c r="B7" s="5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5" s="2" customFormat="1" x14ac:dyDescent="0.25">
      <c r="A8" s="5"/>
      <c r="B8" s="5"/>
      <c r="C8" s="1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5" ht="15" customHeight="1" x14ac:dyDescent="0.25">
      <c r="A9" s="30" t="s">
        <v>0</v>
      </c>
      <c r="B9" s="34" t="s">
        <v>27</v>
      </c>
      <c r="C9" s="33" t="s">
        <v>54</v>
      </c>
      <c r="D9" s="36" t="s">
        <v>20</v>
      </c>
      <c r="E9" s="36"/>
      <c r="F9" s="36"/>
      <c r="G9" s="36"/>
      <c r="H9" s="36"/>
      <c r="I9" s="36"/>
      <c r="J9" s="35" t="s">
        <v>21</v>
      </c>
      <c r="K9" s="35"/>
      <c r="L9" s="35"/>
      <c r="M9" s="35"/>
      <c r="N9" s="35"/>
      <c r="O9" s="35"/>
    </row>
    <row r="10" spans="1:15" ht="96.6" customHeight="1" x14ac:dyDescent="0.25">
      <c r="A10" s="30"/>
      <c r="B10" s="34"/>
      <c r="C10" s="33"/>
      <c r="D10" s="6" t="s">
        <v>28</v>
      </c>
      <c r="E10" s="6" t="s">
        <v>1</v>
      </c>
      <c r="F10" s="7" t="s">
        <v>22</v>
      </c>
      <c r="G10" s="6" t="s">
        <v>23</v>
      </c>
      <c r="H10" s="7" t="s">
        <v>33</v>
      </c>
      <c r="I10" s="6" t="s">
        <v>35</v>
      </c>
      <c r="J10" s="6" t="s">
        <v>28</v>
      </c>
      <c r="K10" s="6" t="s">
        <v>1</v>
      </c>
      <c r="L10" s="9" t="s">
        <v>22</v>
      </c>
      <c r="M10" s="6" t="s">
        <v>23</v>
      </c>
      <c r="N10" s="9" t="s">
        <v>36</v>
      </c>
      <c r="O10" s="9" t="s">
        <v>34</v>
      </c>
    </row>
    <row r="11" spans="1:15" ht="15" customHeight="1" x14ac:dyDescent="0.25">
      <c r="A11" s="3" t="s">
        <v>55</v>
      </c>
      <c r="B11" s="27" t="s">
        <v>26</v>
      </c>
      <c r="C11" s="20" t="s">
        <v>2</v>
      </c>
      <c r="D11" s="3">
        <v>16</v>
      </c>
      <c r="E11" s="4">
        <v>93.75</v>
      </c>
      <c r="F11" s="8">
        <f t="shared" ref="F11:F21" si="0">D11*E11</f>
        <v>1500</v>
      </c>
      <c r="G11" s="4">
        <f t="shared" ref="G11:G21" si="1">F11/0.8</f>
        <v>1875</v>
      </c>
      <c r="H11" s="8">
        <f t="shared" ref="H11:H21" si="2">F11</f>
        <v>1500</v>
      </c>
      <c r="I11" s="4">
        <f t="shared" ref="I11:I21" si="3">G11-F11</f>
        <v>375</v>
      </c>
      <c r="J11" s="3">
        <v>16</v>
      </c>
      <c r="K11" s="4">
        <v>75</v>
      </c>
      <c r="L11" s="10">
        <f>J11*K11</f>
        <v>1200</v>
      </c>
      <c r="M11" s="4">
        <f>L11/0.8</f>
        <v>1500</v>
      </c>
      <c r="N11" s="10">
        <f>M11</f>
        <v>1500</v>
      </c>
      <c r="O11" s="10">
        <f>M11-L11</f>
        <v>300</v>
      </c>
    </row>
    <row r="12" spans="1:15" ht="24.75" customHeight="1" x14ac:dyDescent="0.25">
      <c r="A12" s="3" t="s">
        <v>56</v>
      </c>
      <c r="B12" s="28"/>
      <c r="C12" s="20" t="s">
        <v>3</v>
      </c>
      <c r="D12" s="3">
        <v>16</v>
      </c>
      <c r="E12" s="4">
        <v>93.75</v>
      </c>
      <c r="F12" s="8">
        <f t="shared" si="0"/>
        <v>1500</v>
      </c>
      <c r="G12" s="4">
        <f t="shared" si="1"/>
        <v>1875</v>
      </c>
      <c r="H12" s="8">
        <f t="shared" si="2"/>
        <v>1500</v>
      </c>
      <c r="I12" s="4">
        <f t="shared" si="3"/>
        <v>375</v>
      </c>
      <c r="J12" s="3">
        <v>16</v>
      </c>
      <c r="K12" s="4">
        <v>75</v>
      </c>
      <c r="L12" s="10">
        <f t="shared" ref="L12:L21" si="4">J12*K12</f>
        <v>1200</v>
      </c>
      <c r="M12" s="4">
        <f t="shared" ref="M12:M21" si="5">L12/0.8</f>
        <v>1500</v>
      </c>
      <c r="N12" s="10">
        <f t="shared" ref="N12:N21" si="6">M12</f>
        <v>1500</v>
      </c>
      <c r="O12" s="10">
        <f t="shared" ref="O12:O21" si="7">M12-L12</f>
        <v>300</v>
      </c>
    </row>
    <row r="13" spans="1:15" x14ac:dyDescent="0.25">
      <c r="A13" s="3" t="s">
        <v>57</v>
      </c>
      <c r="B13" s="28"/>
      <c r="C13" s="21" t="s">
        <v>4</v>
      </c>
      <c r="D13" s="3">
        <v>16</v>
      </c>
      <c r="E13" s="4">
        <v>93.75</v>
      </c>
      <c r="F13" s="8">
        <f t="shared" si="0"/>
        <v>1500</v>
      </c>
      <c r="G13" s="4">
        <f t="shared" si="1"/>
        <v>1875</v>
      </c>
      <c r="H13" s="8">
        <f t="shared" si="2"/>
        <v>1500</v>
      </c>
      <c r="I13" s="4">
        <f t="shared" si="3"/>
        <v>375</v>
      </c>
      <c r="J13" s="3">
        <v>16</v>
      </c>
      <c r="K13" s="4">
        <v>75</v>
      </c>
      <c r="L13" s="10">
        <f t="shared" si="4"/>
        <v>1200</v>
      </c>
      <c r="M13" s="4">
        <f t="shared" si="5"/>
        <v>1500</v>
      </c>
      <c r="N13" s="10">
        <f t="shared" si="6"/>
        <v>1500</v>
      </c>
      <c r="O13" s="10">
        <f t="shared" si="7"/>
        <v>300</v>
      </c>
    </row>
    <row r="14" spans="1:15" x14ac:dyDescent="0.25">
      <c r="A14" s="3" t="s">
        <v>58</v>
      </c>
      <c r="B14" s="28"/>
      <c r="C14" s="21" t="s">
        <v>5</v>
      </c>
      <c r="D14" s="3">
        <v>16</v>
      </c>
      <c r="E14" s="4">
        <v>93.75</v>
      </c>
      <c r="F14" s="8">
        <f t="shared" si="0"/>
        <v>1500</v>
      </c>
      <c r="G14" s="4">
        <f t="shared" si="1"/>
        <v>1875</v>
      </c>
      <c r="H14" s="8">
        <f t="shared" si="2"/>
        <v>1500</v>
      </c>
      <c r="I14" s="4">
        <f t="shared" si="3"/>
        <v>375</v>
      </c>
      <c r="J14" s="3">
        <v>16</v>
      </c>
      <c r="K14" s="4">
        <v>75</v>
      </c>
      <c r="L14" s="10">
        <f t="shared" si="4"/>
        <v>1200</v>
      </c>
      <c r="M14" s="4">
        <f t="shared" si="5"/>
        <v>1500</v>
      </c>
      <c r="N14" s="10">
        <f t="shared" si="6"/>
        <v>1500</v>
      </c>
      <c r="O14" s="10">
        <f t="shared" si="7"/>
        <v>300</v>
      </c>
    </row>
    <row r="15" spans="1:15" x14ac:dyDescent="0.25">
      <c r="A15" s="3" t="s">
        <v>59</v>
      </c>
      <c r="B15" s="28"/>
      <c r="C15" s="21" t="s">
        <v>6</v>
      </c>
      <c r="D15" s="3">
        <v>16</v>
      </c>
      <c r="E15" s="4">
        <v>93.75</v>
      </c>
      <c r="F15" s="8">
        <f t="shared" si="0"/>
        <v>1500</v>
      </c>
      <c r="G15" s="4">
        <f t="shared" si="1"/>
        <v>1875</v>
      </c>
      <c r="H15" s="8">
        <f t="shared" si="2"/>
        <v>1500</v>
      </c>
      <c r="I15" s="4">
        <f t="shared" si="3"/>
        <v>375</v>
      </c>
      <c r="J15" s="3">
        <v>16</v>
      </c>
      <c r="K15" s="4">
        <v>75</v>
      </c>
      <c r="L15" s="10">
        <f t="shared" si="4"/>
        <v>1200</v>
      </c>
      <c r="M15" s="4">
        <f t="shared" si="5"/>
        <v>1500</v>
      </c>
      <c r="N15" s="10">
        <f t="shared" si="6"/>
        <v>1500</v>
      </c>
      <c r="O15" s="10">
        <f t="shared" si="7"/>
        <v>300</v>
      </c>
    </row>
    <row r="16" spans="1:15" x14ac:dyDescent="0.25">
      <c r="A16" s="3" t="s">
        <v>60</v>
      </c>
      <c r="B16" s="28"/>
      <c r="C16" s="21" t="s">
        <v>7</v>
      </c>
      <c r="D16" s="3">
        <v>16</v>
      </c>
      <c r="E16" s="4">
        <v>93.75</v>
      </c>
      <c r="F16" s="8">
        <f t="shared" si="0"/>
        <v>1500</v>
      </c>
      <c r="G16" s="4">
        <f t="shared" si="1"/>
        <v>1875</v>
      </c>
      <c r="H16" s="8">
        <f t="shared" si="2"/>
        <v>1500</v>
      </c>
      <c r="I16" s="4">
        <f t="shared" si="3"/>
        <v>375</v>
      </c>
      <c r="J16" s="3">
        <v>16</v>
      </c>
      <c r="K16" s="4">
        <v>75</v>
      </c>
      <c r="L16" s="10">
        <f t="shared" si="4"/>
        <v>1200</v>
      </c>
      <c r="M16" s="4">
        <f t="shared" si="5"/>
        <v>1500</v>
      </c>
      <c r="N16" s="10">
        <f t="shared" si="6"/>
        <v>1500</v>
      </c>
      <c r="O16" s="10">
        <f t="shared" si="7"/>
        <v>300</v>
      </c>
    </row>
    <row r="17" spans="1:15" ht="23.25" customHeight="1" x14ac:dyDescent="0.25">
      <c r="A17" s="3" t="s">
        <v>61</v>
      </c>
      <c r="B17" s="28"/>
      <c r="C17" s="20" t="s">
        <v>8</v>
      </c>
      <c r="D17" s="3">
        <v>16</v>
      </c>
      <c r="E17" s="4">
        <v>93.75</v>
      </c>
      <c r="F17" s="8">
        <f t="shared" si="0"/>
        <v>1500</v>
      </c>
      <c r="G17" s="4">
        <f t="shared" si="1"/>
        <v>1875</v>
      </c>
      <c r="H17" s="8">
        <f t="shared" si="2"/>
        <v>1500</v>
      </c>
      <c r="I17" s="4">
        <f t="shared" si="3"/>
        <v>375</v>
      </c>
      <c r="J17" s="3">
        <v>16</v>
      </c>
      <c r="K17" s="4">
        <v>75</v>
      </c>
      <c r="L17" s="10">
        <f t="shared" si="4"/>
        <v>1200</v>
      </c>
      <c r="M17" s="4">
        <f t="shared" si="5"/>
        <v>1500</v>
      </c>
      <c r="N17" s="10">
        <f t="shared" si="6"/>
        <v>1500</v>
      </c>
      <c r="O17" s="10">
        <f t="shared" si="7"/>
        <v>300</v>
      </c>
    </row>
    <row r="18" spans="1:15" ht="36" customHeight="1" x14ac:dyDescent="0.25">
      <c r="A18" s="3" t="s">
        <v>62</v>
      </c>
      <c r="B18" s="28"/>
      <c r="C18" s="20" t="s">
        <v>9</v>
      </c>
      <c r="D18" s="3">
        <v>16</v>
      </c>
      <c r="E18" s="4">
        <v>93.75</v>
      </c>
      <c r="F18" s="8">
        <f t="shared" si="0"/>
        <v>1500</v>
      </c>
      <c r="G18" s="4">
        <f t="shared" si="1"/>
        <v>1875</v>
      </c>
      <c r="H18" s="8">
        <f t="shared" si="2"/>
        <v>1500</v>
      </c>
      <c r="I18" s="4">
        <f t="shared" si="3"/>
        <v>375</v>
      </c>
      <c r="J18" s="3">
        <v>16</v>
      </c>
      <c r="K18" s="4">
        <v>75</v>
      </c>
      <c r="L18" s="10">
        <f t="shared" si="4"/>
        <v>1200</v>
      </c>
      <c r="M18" s="4">
        <f t="shared" si="5"/>
        <v>1500</v>
      </c>
      <c r="N18" s="10">
        <f t="shared" si="6"/>
        <v>1500</v>
      </c>
      <c r="O18" s="10">
        <f t="shared" si="7"/>
        <v>300</v>
      </c>
    </row>
    <row r="19" spans="1:15" ht="27" customHeight="1" x14ac:dyDescent="0.25">
      <c r="A19" s="3" t="s">
        <v>63</v>
      </c>
      <c r="B19" s="28"/>
      <c r="C19" s="20" t="s">
        <v>10</v>
      </c>
      <c r="D19" s="3">
        <v>16</v>
      </c>
      <c r="E19" s="4">
        <v>93.75</v>
      </c>
      <c r="F19" s="8">
        <f t="shared" si="0"/>
        <v>1500</v>
      </c>
      <c r="G19" s="4">
        <f t="shared" si="1"/>
        <v>1875</v>
      </c>
      <c r="H19" s="8">
        <f t="shared" si="2"/>
        <v>1500</v>
      </c>
      <c r="I19" s="4">
        <f t="shared" si="3"/>
        <v>375</v>
      </c>
      <c r="J19" s="3">
        <v>16</v>
      </c>
      <c r="K19" s="4">
        <v>75</v>
      </c>
      <c r="L19" s="10">
        <f t="shared" si="4"/>
        <v>1200</v>
      </c>
      <c r="M19" s="4">
        <f t="shared" si="5"/>
        <v>1500</v>
      </c>
      <c r="N19" s="10">
        <f t="shared" si="6"/>
        <v>1500</v>
      </c>
      <c r="O19" s="10">
        <f t="shared" si="7"/>
        <v>300</v>
      </c>
    </row>
    <row r="20" spans="1:15" ht="27" customHeight="1" x14ac:dyDescent="0.25">
      <c r="A20" s="3" t="s">
        <v>72</v>
      </c>
      <c r="B20" s="28"/>
      <c r="C20" s="20" t="s">
        <v>11</v>
      </c>
      <c r="D20" s="3">
        <v>16</v>
      </c>
      <c r="E20" s="4">
        <v>93.75</v>
      </c>
      <c r="F20" s="8">
        <f t="shared" si="0"/>
        <v>1500</v>
      </c>
      <c r="G20" s="4">
        <f t="shared" si="1"/>
        <v>1875</v>
      </c>
      <c r="H20" s="8">
        <f t="shared" si="2"/>
        <v>1500</v>
      </c>
      <c r="I20" s="4">
        <f t="shared" si="3"/>
        <v>375</v>
      </c>
      <c r="J20" s="3">
        <v>16</v>
      </c>
      <c r="K20" s="4">
        <v>75</v>
      </c>
      <c r="L20" s="10">
        <f t="shared" si="4"/>
        <v>1200</v>
      </c>
      <c r="M20" s="4">
        <f t="shared" si="5"/>
        <v>1500</v>
      </c>
      <c r="N20" s="10">
        <f t="shared" si="6"/>
        <v>1500</v>
      </c>
      <c r="O20" s="10">
        <f t="shared" si="7"/>
        <v>300</v>
      </c>
    </row>
    <row r="21" spans="1:15" x14ac:dyDescent="0.25">
      <c r="A21" s="3" t="s">
        <v>73</v>
      </c>
      <c r="B21" s="28"/>
      <c r="C21" s="21" t="s">
        <v>6</v>
      </c>
      <c r="D21" s="3">
        <v>16</v>
      </c>
      <c r="E21" s="4">
        <v>93.75</v>
      </c>
      <c r="F21" s="8">
        <f t="shared" si="0"/>
        <v>1500</v>
      </c>
      <c r="G21" s="4">
        <f t="shared" si="1"/>
        <v>1875</v>
      </c>
      <c r="H21" s="8">
        <f t="shared" si="2"/>
        <v>1500</v>
      </c>
      <c r="I21" s="4">
        <f t="shared" si="3"/>
        <v>375</v>
      </c>
      <c r="J21" s="3">
        <v>16</v>
      </c>
      <c r="K21" s="4">
        <v>75</v>
      </c>
      <c r="L21" s="10">
        <f t="shared" si="4"/>
        <v>1200</v>
      </c>
      <c r="M21" s="4">
        <f t="shared" si="5"/>
        <v>1500</v>
      </c>
      <c r="N21" s="10">
        <f t="shared" si="6"/>
        <v>1500</v>
      </c>
      <c r="O21" s="10">
        <f t="shared" si="7"/>
        <v>300</v>
      </c>
    </row>
    <row r="22" spans="1:15" ht="26.25" customHeight="1" x14ac:dyDescent="0.25">
      <c r="A22" s="3" t="s">
        <v>74</v>
      </c>
      <c r="B22" s="28"/>
      <c r="C22" s="22" t="s">
        <v>37</v>
      </c>
      <c r="D22" s="12">
        <v>16</v>
      </c>
      <c r="E22" s="14">
        <v>93.75</v>
      </c>
      <c r="F22" s="16">
        <f>D22*E22</f>
        <v>1500</v>
      </c>
      <c r="G22" s="14">
        <f>F22/0.8</f>
        <v>1875</v>
      </c>
      <c r="H22" s="16">
        <f>F22</f>
        <v>1500</v>
      </c>
      <c r="I22" s="14">
        <f>G22-F22</f>
        <v>375</v>
      </c>
      <c r="J22" s="12">
        <v>16</v>
      </c>
      <c r="K22" s="14">
        <v>75</v>
      </c>
      <c r="L22" s="17">
        <f>J22*K22</f>
        <v>1200</v>
      </c>
      <c r="M22" s="14">
        <f>L22/0.8</f>
        <v>1500</v>
      </c>
      <c r="N22" s="17">
        <f>M22</f>
        <v>1500</v>
      </c>
      <c r="O22" s="17">
        <f>M22-L22</f>
        <v>300</v>
      </c>
    </row>
    <row r="23" spans="1:15" x14ac:dyDescent="0.25">
      <c r="A23" s="3" t="s">
        <v>75</v>
      </c>
      <c r="B23" s="28"/>
      <c r="C23" s="22" t="s">
        <v>38</v>
      </c>
      <c r="D23" s="12">
        <v>16</v>
      </c>
      <c r="E23" s="14">
        <v>93.75</v>
      </c>
      <c r="F23" s="16">
        <f>D23*E23</f>
        <v>1500</v>
      </c>
      <c r="G23" s="14">
        <f>F23/0.8</f>
        <v>1875</v>
      </c>
      <c r="H23" s="16">
        <f>F23</f>
        <v>1500</v>
      </c>
      <c r="I23" s="14">
        <f>G23-F23</f>
        <v>375</v>
      </c>
      <c r="J23" s="12">
        <v>16</v>
      </c>
      <c r="K23" s="14">
        <v>75</v>
      </c>
      <c r="L23" s="17">
        <f>J23*K23</f>
        <v>1200</v>
      </c>
      <c r="M23" s="14">
        <f>L23/0.8</f>
        <v>1500</v>
      </c>
      <c r="N23" s="17">
        <f>M23</f>
        <v>1500</v>
      </c>
      <c r="O23" s="17">
        <f>M23-L23</f>
        <v>300</v>
      </c>
    </row>
    <row r="24" spans="1:15" x14ac:dyDescent="0.25">
      <c r="A24" s="3" t="s">
        <v>76</v>
      </c>
      <c r="B24" s="28"/>
      <c r="C24" s="23" t="s">
        <v>43</v>
      </c>
      <c r="D24" s="12">
        <v>24</v>
      </c>
      <c r="E24" s="14">
        <v>93.75</v>
      </c>
      <c r="F24" s="16">
        <f t="shared" ref="F24:F38" si="8">D24*E24</f>
        <v>2250</v>
      </c>
      <c r="G24" s="14">
        <f t="shared" ref="G24:G38" si="9">F24/0.8</f>
        <v>2812.5</v>
      </c>
      <c r="H24" s="16">
        <f t="shared" ref="H24:H38" si="10">F24</f>
        <v>2250</v>
      </c>
      <c r="I24" s="14">
        <f t="shared" ref="I24:I38" si="11">G24-F24</f>
        <v>562.5</v>
      </c>
      <c r="J24" s="12">
        <v>24</v>
      </c>
      <c r="K24" s="14">
        <v>75</v>
      </c>
      <c r="L24" s="17">
        <f t="shared" ref="L24:L38" si="12">J24*K24</f>
        <v>1800</v>
      </c>
      <c r="M24" s="14">
        <f t="shared" ref="M24:M38" si="13">L24/0.8</f>
        <v>2250</v>
      </c>
      <c r="N24" s="17">
        <f t="shared" ref="N24:N38" si="14">M24</f>
        <v>2250</v>
      </c>
      <c r="O24" s="17">
        <f t="shared" ref="O24:O38" si="15">M24-L24</f>
        <v>450</v>
      </c>
    </row>
    <row r="25" spans="1:15" ht="28.9" customHeight="1" x14ac:dyDescent="0.25">
      <c r="A25" s="3" t="s">
        <v>77</v>
      </c>
      <c r="B25" s="28"/>
      <c r="C25" s="24" t="s">
        <v>46</v>
      </c>
      <c r="D25" s="12">
        <v>32</v>
      </c>
      <c r="E25" s="14">
        <v>93.75</v>
      </c>
      <c r="F25" s="16">
        <f t="shared" si="8"/>
        <v>3000</v>
      </c>
      <c r="G25" s="14">
        <f t="shared" si="9"/>
        <v>3750</v>
      </c>
      <c r="H25" s="16">
        <f t="shared" si="10"/>
        <v>3000</v>
      </c>
      <c r="I25" s="14">
        <f t="shared" si="11"/>
        <v>750</v>
      </c>
      <c r="J25" s="12">
        <v>32</v>
      </c>
      <c r="K25" s="14">
        <v>75</v>
      </c>
      <c r="L25" s="17">
        <f t="shared" si="12"/>
        <v>2400</v>
      </c>
      <c r="M25" s="14">
        <f t="shared" si="13"/>
        <v>3000</v>
      </c>
      <c r="N25" s="17">
        <f t="shared" si="14"/>
        <v>3000</v>
      </c>
      <c r="O25" s="17">
        <f t="shared" si="15"/>
        <v>600</v>
      </c>
    </row>
    <row r="26" spans="1:15" x14ac:dyDescent="0.25">
      <c r="A26" s="3" t="s">
        <v>78</v>
      </c>
      <c r="B26" s="28"/>
      <c r="C26" s="24" t="s">
        <v>47</v>
      </c>
      <c r="D26" s="12">
        <v>18</v>
      </c>
      <c r="E26" s="14">
        <v>93.75</v>
      </c>
      <c r="F26" s="16">
        <f t="shared" si="8"/>
        <v>1687.5</v>
      </c>
      <c r="G26" s="14">
        <f t="shared" si="9"/>
        <v>2109.375</v>
      </c>
      <c r="H26" s="16">
        <f t="shared" si="10"/>
        <v>1687.5</v>
      </c>
      <c r="I26" s="14">
        <f t="shared" si="11"/>
        <v>421.875</v>
      </c>
      <c r="J26" s="12">
        <v>18</v>
      </c>
      <c r="K26" s="14">
        <v>75</v>
      </c>
      <c r="L26" s="17">
        <f t="shared" si="12"/>
        <v>1350</v>
      </c>
      <c r="M26" s="14">
        <f t="shared" si="13"/>
        <v>1687.5</v>
      </c>
      <c r="N26" s="17">
        <f t="shared" si="14"/>
        <v>1687.5</v>
      </c>
      <c r="O26" s="17">
        <f t="shared" si="15"/>
        <v>337.5</v>
      </c>
    </row>
    <row r="27" spans="1:15" ht="25.5" x14ac:dyDescent="0.25">
      <c r="A27" s="3" t="s">
        <v>79</v>
      </c>
      <c r="B27" s="28"/>
      <c r="C27" s="24" t="s">
        <v>48</v>
      </c>
      <c r="D27" s="12">
        <v>24</v>
      </c>
      <c r="E27" s="14">
        <v>93.75</v>
      </c>
      <c r="F27" s="16">
        <f t="shared" si="8"/>
        <v>2250</v>
      </c>
      <c r="G27" s="14">
        <f t="shared" si="9"/>
        <v>2812.5</v>
      </c>
      <c r="H27" s="16">
        <f t="shared" si="10"/>
        <v>2250</v>
      </c>
      <c r="I27" s="14">
        <f t="shared" si="11"/>
        <v>562.5</v>
      </c>
      <c r="J27" s="12">
        <v>24</v>
      </c>
      <c r="K27" s="14">
        <v>75</v>
      </c>
      <c r="L27" s="17">
        <f t="shared" si="12"/>
        <v>1800</v>
      </c>
      <c r="M27" s="14">
        <f t="shared" si="13"/>
        <v>2250</v>
      </c>
      <c r="N27" s="17">
        <f t="shared" si="14"/>
        <v>2250</v>
      </c>
      <c r="O27" s="17">
        <f t="shared" si="15"/>
        <v>450</v>
      </c>
    </row>
    <row r="28" spans="1:15" ht="30" customHeight="1" x14ac:dyDescent="0.25">
      <c r="A28" s="3" t="s">
        <v>80</v>
      </c>
      <c r="B28" s="28"/>
      <c r="C28" s="22" t="s">
        <v>49</v>
      </c>
      <c r="D28" s="12">
        <v>16</v>
      </c>
      <c r="E28" s="14">
        <v>93.75</v>
      </c>
      <c r="F28" s="16">
        <f t="shared" si="8"/>
        <v>1500</v>
      </c>
      <c r="G28" s="14">
        <f t="shared" si="9"/>
        <v>1875</v>
      </c>
      <c r="H28" s="16">
        <f t="shared" si="10"/>
        <v>1500</v>
      </c>
      <c r="I28" s="14">
        <f t="shared" si="11"/>
        <v>375</v>
      </c>
      <c r="J28" s="12">
        <v>16</v>
      </c>
      <c r="K28" s="14">
        <v>75</v>
      </c>
      <c r="L28" s="17">
        <f t="shared" si="12"/>
        <v>1200</v>
      </c>
      <c r="M28" s="14">
        <f t="shared" si="13"/>
        <v>1500</v>
      </c>
      <c r="N28" s="17">
        <f t="shared" si="14"/>
        <v>1500</v>
      </c>
      <c r="O28" s="17">
        <f t="shared" si="15"/>
        <v>300</v>
      </c>
    </row>
    <row r="29" spans="1:15" x14ac:dyDescent="0.25">
      <c r="A29" s="3" t="s">
        <v>81</v>
      </c>
      <c r="B29" s="28"/>
      <c r="C29" s="22" t="s">
        <v>39</v>
      </c>
      <c r="D29" s="12">
        <v>16</v>
      </c>
      <c r="E29" s="14">
        <v>93.75</v>
      </c>
      <c r="F29" s="16">
        <f t="shared" si="8"/>
        <v>1500</v>
      </c>
      <c r="G29" s="14">
        <f t="shared" si="9"/>
        <v>1875</v>
      </c>
      <c r="H29" s="16">
        <f t="shared" si="10"/>
        <v>1500</v>
      </c>
      <c r="I29" s="14">
        <f t="shared" si="11"/>
        <v>375</v>
      </c>
      <c r="J29" s="12">
        <v>16</v>
      </c>
      <c r="K29" s="14">
        <v>75</v>
      </c>
      <c r="L29" s="17">
        <f t="shared" si="12"/>
        <v>1200</v>
      </c>
      <c r="M29" s="14">
        <f t="shared" si="13"/>
        <v>1500</v>
      </c>
      <c r="N29" s="17">
        <f t="shared" si="14"/>
        <v>1500</v>
      </c>
      <c r="O29" s="17">
        <f t="shared" si="15"/>
        <v>300</v>
      </c>
    </row>
    <row r="30" spans="1:15" s="15" customFormat="1" ht="15" customHeight="1" x14ac:dyDescent="0.25">
      <c r="A30" s="3" t="s">
        <v>82</v>
      </c>
      <c r="B30" s="28"/>
      <c r="C30" s="22" t="s">
        <v>53</v>
      </c>
      <c r="D30" s="12">
        <v>24</v>
      </c>
      <c r="E30" s="14">
        <v>93.75</v>
      </c>
      <c r="F30" s="16">
        <f t="shared" si="8"/>
        <v>2250</v>
      </c>
      <c r="G30" s="14">
        <f t="shared" si="9"/>
        <v>2812.5</v>
      </c>
      <c r="H30" s="16">
        <f t="shared" si="10"/>
        <v>2250</v>
      </c>
      <c r="I30" s="14">
        <f t="shared" si="11"/>
        <v>562.5</v>
      </c>
      <c r="J30" s="12">
        <v>24</v>
      </c>
      <c r="K30" s="14">
        <v>75</v>
      </c>
      <c r="L30" s="17">
        <f t="shared" si="12"/>
        <v>1800</v>
      </c>
      <c r="M30" s="14">
        <f t="shared" si="13"/>
        <v>2250</v>
      </c>
      <c r="N30" s="17">
        <f t="shared" si="14"/>
        <v>2250</v>
      </c>
      <c r="O30" s="17">
        <f t="shared" si="15"/>
        <v>450</v>
      </c>
    </row>
    <row r="31" spans="1:15" s="15" customFormat="1" x14ac:dyDescent="0.25">
      <c r="A31" s="3" t="s">
        <v>83</v>
      </c>
      <c r="B31" s="28"/>
      <c r="C31" s="22" t="s">
        <v>50</v>
      </c>
      <c r="D31" s="12">
        <v>24</v>
      </c>
      <c r="E31" s="14">
        <v>93.75</v>
      </c>
      <c r="F31" s="16">
        <f t="shared" si="8"/>
        <v>2250</v>
      </c>
      <c r="G31" s="14">
        <f t="shared" si="9"/>
        <v>2812.5</v>
      </c>
      <c r="H31" s="16">
        <f t="shared" si="10"/>
        <v>2250</v>
      </c>
      <c r="I31" s="14">
        <f t="shared" si="11"/>
        <v>562.5</v>
      </c>
      <c r="J31" s="12">
        <v>24</v>
      </c>
      <c r="K31" s="14">
        <v>75</v>
      </c>
      <c r="L31" s="17">
        <f t="shared" si="12"/>
        <v>1800</v>
      </c>
      <c r="M31" s="14">
        <f t="shared" si="13"/>
        <v>2250</v>
      </c>
      <c r="N31" s="17">
        <f t="shared" si="14"/>
        <v>2250</v>
      </c>
      <c r="O31" s="17">
        <f t="shared" si="15"/>
        <v>450</v>
      </c>
    </row>
    <row r="32" spans="1:15" s="15" customFormat="1" x14ac:dyDescent="0.25">
      <c r="A32" s="3" t="s">
        <v>84</v>
      </c>
      <c r="B32" s="28"/>
      <c r="C32" s="22" t="s">
        <v>41</v>
      </c>
      <c r="D32" s="12">
        <v>16</v>
      </c>
      <c r="E32" s="14">
        <v>93.75</v>
      </c>
      <c r="F32" s="16">
        <f t="shared" si="8"/>
        <v>1500</v>
      </c>
      <c r="G32" s="14">
        <f t="shared" si="9"/>
        <v>1875</v>
      </c>
      <c r="H32" s="16">
        <f t="shared" si="10"/>
        <v>1500</v>
      </c>
      <c r="I32" s="14">
        <f t="shared" si="11"/>
        <v>375</v>
      </c>
      <c r="J32" s="12">
        <v>16</v>
      </c>
      <c r="K32" s="14">
        <v>75</v>
      </c>
      <c r="L32" s="17">
        <f t="shared" si="12"/>
        <v>1200</v>
      </c>
      <c r="M32" s="14">
        <f t="shared" si="13"/>
        <v>1500</v>
      </c>
      <c r="N32" s="17">
        <f t="shared" si="14"/>
        <v>1500</v>
      </c>
      <c r="O32" s="17">
        <f t="shared" si="15"/>
        <v>300</v>
      </c>
    </row>
    <row r="33" spans="1:15" s="15" customFormat="1" x14ac:dyDescent="0.25">
      <c r="A33" s="3" t="s">
        <v>85</v>
      </c>
      <c r="B33" s="28"/>
      <c r="C33" s="22" t="s">
        <v>42</v>
      </c>
      <c r="D33" s="12">
        <v>16</v>
      </c>
      <c r="E33" s="14">
        <v>93.75</v>
      </c>
      <c r="F33" s="16">
        <f t="shared" si="8"/>
        <v>1500</v>
      </c>
      <c r="G33" s="14">
        <f t="shared" si="9"/>
        <v>1875</v>
      </c>
      <c r="H33" s="16">
        <f t="shared" si="10"/>
        <v>1500</v>
      </c>
      <c r="I33" s="14">
        <f t="shared" si="11"/>
        <v>375</v>
      </c>
      <c r="J33" s="12">
        <v>16</v>
      </c>
      <c r="K33" s="14">
        <v>75</v>
      </c>
      <c r="L33" s="17">
        <f t="shared" si="12"/>
        <v>1200</v>
      </c>
      <c r="M33" s="14">
        <f t="shared" si="13"/>
        <v>1500</v>
      </c>
      <c r="N33" s="17">
        <f t="shared" si="14"/>
        <v>1500</v>
      </c>
      <c r="O33" s="17">
        <f t="shared" si="15"/>
        <v>300</v>
      </c>
    </row>
    <row r="34" spans="1:15" s="15" customFormat="1" x14ac:dyDescent="0.25">
      <c r="A34" s="3" t="s">
        <v>86</v>
      </c>
      <c r="B34" s="28"/>
      <c r="C34" s="22" t="s">
        <v>44</v>
      </c>
      <c r="D34" s="12">
        <v>24</v>
      </c>
      <c r="E34" s="14">
        <v>93.75</v>
      </c>
      <c r="F34" s="16">
        <f t="shared" si="8"/>
        <v>2250</v>
      </c>
      <c r="G34" s="14">
        <f t="shared" si="9"/>
        <v>2812.5</v>
      </c>
      <c r="H34" s="16">
        <f t="shared" si="10"/>
        <v>2250</v>
      </c>
      <c r="I34" s="14">
        <f t="shared" si="11"/>
        <v>562.5</v>
      </c>
      <c r="J34" s="12">
        <v>24</v>
      </c>
      <c r="K34" s="14">
        <v>75</v>
      </c>
      <c r="L34" s="17">
        <f t="shared" si="12"/>
        <v>1800</v>
      </c>
      <c r="M34" s="14">
        <f t="shared" si="13"/>
        <v>2250</v>
      </c>
      <c r="N34" s="17">
        <f t="shared" si="14"/>
        <v>2250</v>
      </c>
      <c r="O34" s="17">
        <f t="shared" si="15"/>
        <v>450</v>
      </c>
    </row>
    <row r="35" spans="1:15" s="15" customFormat="1" x14ac:dyDescent="0.25">
      <c r="A35" s="3" t="s">
        <v>87</v>
      </c>
      <c r="B35" s="28"/>
      <c r="C35" s="22" t="s">
        <v>45</v>
      </c>
      <c r="D35" s="12">
        <v>24</v>
      </c>
      <c r="E35" s="14">
        <v>93.75</v>
      </c>
      <c r="F35" s="16">
        <f t="shared" si="8"/>
        <v>2250</v>
      </c>
      <c r="G35" s="14">
        <f t="shared" si="9"/>
        <v>2812.5</v>
      </c>
      <c r="H35" s="16">
        <f t="shared" si="10"/>
        <v>2250</v>
      </c>
      <c r="I35" s="14">
        <f t="shared" si="11"/>
        <v>562.5</v>
      </c>
      <c r="J35" s="12">
        <v>24</v>
      </c>
      <c r="K35" s="14">
        <v>75</v>
      </c>
      <c r="L35" s="17">
        <f t="shared" si="12"/>
        <v>1800</v>
      </c>
      <c r="M35" s="14">
        <f t="shared" si="13"/>
        <v>2250</v>
      </c>
      <c r="N35" s="17">
        <f t="shared" si="14"/>
        <v>2250</v>
      </c>
      <c r="O35" s="17">
        <f t="shared" si="15"/>
        <v>450</v>
      </c>
    </row>
    <row r="36" spans="1:15" s="15" customFormat="1" x14ac:dyDescent="0.25">
      <c r="A36" s="3" t="s">
        <v>88</v>
      </c>
      <c r="B36" s="28"/>
      <c r="C36" s="22" t="s">
        <v>51</v>
      </c>
      <c r="D36" s="12">
        <v>24</v>
      </c>
      <c r="E36" s="14">
        <v>93.75</v>
      </c>
      <c r="F36" s="16">
        <f t="shared" si="8"/>
        <v>2250</v>
      </c>
      <c r="G36" s="14">
        <f t="shared" si="9"/>
        <v>2812.5</v>
      </c>
      <c r="H36" s="16">
        <f t="shared" si="10"/>
        <v>2250</v>
      </c>
      <c r="I36" s="14">
        <f t="shared" si="11"/>
        <v>562.5</v>
      </c>
      <c r="J36" s="12">
        <v>24</v>
      </c>
      <c r="K36" s="14">
        <v>75</v>
      </c>
      <c r="L36" s="17">
        <f t="shared" si="12"/>
        <v>1800</v>
      </c>
      <c r="M36" s="14">
        <f t="shared" si="13"/>
        <v>2250</v>
      </c>
      <c r="N36" s="17">
        <f t="shared" si="14"/>
        <v>2250</v>
      </c>
      <c r="O36" s="17">
        <f t="shared" si="15"/>
        <v>450</v>
      </c>
    </row>
    <row r="37" spans="1:15" s="15" customFormat="1" x14ac:dyDescent="0.25">
      <c r="A37" s="3" t="s">
        <v>89</v>
      </c>
      <c r="B37" s="28"/>
      <c r="C37" s="22" t="s">
        <v>52</v>
      </c>
      <c r="D37" s="12">
        <v>9</v>
      </c>
      <c r="E37" s="14">
        <v>93.75</v>
      </c>
      <c r="F37" s="16">
        <f t="shared" si="8"/>
        <v>843.75</v>
      </c>
      <c r="G37" s="14">
        <f t="shared" si="9"/>
        <v>1054.6875</v>
      </c>
      <c r="H37" s="16">
        <f t="shared" si="10"/>
        <v>843.75</v>
      </c>
      <c r="I37" s="14">
        <f t="shared" si="11"/>
        <v>210.9375</v>
      </c>
      <c r="J37" s="12">
        <v>9</v>
      </c>
      <c r="K37" s="14">
        <v>75</v>
      </c>
      <c r="L37" s="17">
        <f t="shared" si="12"/>
        <v>675</v>
      </c>
      <c r="M37" s="14">
        <f t="shared" si="13"/>
        <v>843.75</v>
      </c>
      <c r="N37" s="17">
        <f t="shared" si="14"/>
        <v>843.75</v>
      </c>
      <c r="O37" s="17">
        <f t="shared" si="15"/>
        <v>168.75</v>
      </c>
    </row>
    <row r="38" spans="1:15" s="15" customFormat="1" x14ac:dyDescent="0.25">
      <c r="A38" s="3" t="s">
        <v>90</v>
      </c>
      <c r="B38" s="29"/>
      <c r="C38" s="22" t="s">
        <v>40</v>
      </c>
      <c r="D38" s="12">
        <v>30</v>
      </c>
      <c r="E38" s="14">
        <v>93.75</v>
      </c>
      <c r="F38" s="16">
        <f t="shared" si="8"/>
        <v>2812.5</v>
      </c>
      <c r="G38" s="14">
        <f t="shared" si="9"/>
        <v>3515.625</v>
      </c>
      <c r="H38" s="16">
        <f t="shared" si="10"/>
        <v>2812.5</v>
      </c>
      <c r="I38" s="14">
        <f t="shared" si="11"/>
        <v>703.125</v>
      </c>
      <c r="J38" s="12">
        <v>30</v>
      </c>
      <c r="K38" s="14">
        <v>75</v>
      </c>
      <c r="L38" s="17">
        <f t="shared" si="12"/>
        <v>2250</v>
      </c>
      <c r="M38" s="14">
        <f t="shared" si="13"/>
        <v>2812.5</v>
      </c>
      <c r="N38" s="17">
        <f t="shared" si="14"/>
        <v>2812.5</v>
      </c>
      <c r="O38" s="17">
        <f t="shared" si="15"/>
        <v>562.5</v>
      </c>
    </row>
    <row r="39" spans="1:15" s="15" customFormat="1" ht="15" customHeight="1" x14ac:dyDescent="0.25"/>
    <row r="40" spans="1:15" s="15" customFormat="1" ht="15" customHeight="1" x14ac:dyDescent="0.25"/>
    <row r="41" spans="1:15" s="15" customFormat="1" ht="15" customHeight="1" x14ac:dyDescent="0.25">
      <c r="A41" s="13" t="s">
        <v>55</v>
      </c>
      <c r="B41" s="37" t="s">
        <v>64</v>
      </c>
      <c r="C41" s="22" t="s">
        <v>65</v>
      </c>
      <c r="D41" s="12">
        <v>30</v>
      </c>
      <c r="E41" s="14">
        <v>93.75</v>
      </c>
      <c r="F41" s="16">
        <f t="shared" ref="F41" si="16">D41*E41</f>
        <v>2812.5</v>
      </c>
      <c r="G41" s="14">
        <f t="shared" ref="G41" si="17">F41/0.8</f>
        <v>3515.625</v>
      </c>
      <c r="H41" s="16">
        <f t="shared" ref="H41" si="18">F41</f>
        <v>2812.5</v>
      </c>
      <c r="I41" s="14">
        <f t="shared" ref="I41" si="19">G41-F41</f>
        <v>703.125</v>
      </c>
      <c r="J41" s="12">
        <v>30</v>
      </c>
      <c r="K41" s="14">
        <v>75</v>
      </c>
      <c r="L41" s="17">
        <f t="shared" ref="L41" si="20">J41*K41</f>
        <v>2250</v>
      </c>
      <c r="M41" s="14">
        <f t="shared" ref="M41" si="21">L41/0.8</f>
        <v>2812.5</v>
      </c>
      <c r="N41" s="17">
        <f t="shared" ref="N41" si="22">M41</f>
        <v>2812.5</v>
      </c>
      <c r="O41" s="17">
        <f t="shared" ref="O41" si="23">M41-L41</f>
        <v>562.5</v>
      </c>
    </row>
    <row r="42" spans="1:15" s="15" customFormat="1" ht="15" customHeight="1" x14ac:dyDescent="0.25">
      <c r="A42" s="13" t="s">
        <v>56</v>
      </c>
      <c r="B42" s="37"/>
      <c r="C42" s="26" t="s">
        <v>66</v>
      </c>
      <c r="D42" s="13">
        <v>48</v>
      </c>
      <c r="E42" s="14">
        <v>94.75</v>
      </c>
      <c r="F42" s="16">
        <f t="shared" ref="F42:F47" si="24">D42*E42</f>
        <v>4548</v>
      </c>
      <c r="G42" s="14">
        <f t="shared" ref="G42:G47" si="25">F42/0.8</f>
        <v>5685</v>
      </c>
      <c r="H42" s="16">
        <f t="shared" ref="H42:H47" si="26">F42</f>
        <v>4548</v>
      </c>
      <c r="I42" s="14">
        <f t="shared" ref="I42:I47" si="27">G42-F42</f>
        <v>1137</v>
      </c>
      <c r="J42" s="13">
        <v>48</v>
      </c>
      <c r="K42" s="14">
        <v>75</v>
      </c>
      <c r="L42" s="17">
        <f t="shared" ref="L42:L47" si="28">J42*K42</f>
        <v>3600</v>
      </c>
      <c r="M42" s="14">
        <f t="shared" ref="M42:M47" si="29">L42/0.8</f>
        <v>4500</v>
      </c>
      <c r="N42" s="17">
        <f t="shared" ref="N42:N47" si="30">M42</f>
        <v>4500</v>
      </c>
      <c r="O42" s="17">
        <f t="shared" ref="O42:O47" si="31">M42-L42</f>
        <v>900</v>
      </c>
    </row>
    <row r="43" spans="1:15" s="15" customFormat="1" ht="15" customHeight="1" x14ac:dyDescent="0.25">
      <c r="A43" s="13" t="s">
        <v>57</v>
      </c>
      <c r="B43" s="37"/>
      <c r="C43" s="26" t="s">
        <v>67</v>
      </c>
      <c r="D43" s="13">
        <v>16</v>
      </c>
      <c r="E43" s="14">
        <v>95.75</v>
      </c>
      <c r="F43" s="16">
        <f t="shared" si="24"/>
        <v>1532</v>
      </c>
      <c r="G43" s="14">
        <f t="shared" si="25"/>
        <v>1915</v>
      </c>
      <c r="H43" s="16">
        <f t="shared" si="26"/>
        <v>1532</v>
      </c>
      <c r="I43" s="14">
        <f t="shared" si="27"/>
        <v>383</v>
      </c>
      <c r="J43" s="13">
        <v>16</v>
      </c>
      <c r="K43" s="14">
        <v>75</v>
      </c>
      <c r="L43" s="17">
        <f t="shared" si="28"/>
        <v>1200</v>
      </c>
      <c r="M43" s="14">
        <f t="shared" si="29"/>
        <v>1500</v>
      </c>
      <c r="N43" s="17">
        <f t="shared" si="30"/>
        <v>1500</v>
      </c>
      <c r="O43" s="17">
        <f t="shared" si="31"/>
        <v>300</v>
      </c>
    </row>
    <row r="44" spans="1:15" s="15" customFormat="1" ht="15" customHeight="1" x14ac:dyDescent="0.25">
      <c r="A44" s="13" t="s">
        <v>58</v>
      </c>
      <c r="B44" s="37"/>
      <c r="C44" s="26" t="s">
        <v>68</v>
      </c>
      <c r="D44" s="13">
        <v>16</v>
      </c>
      <c r="E44" s="14">
        <v>96.75</v>
      </c>
      <c r="F44" s="16">
        <f t="shared" si="24"/>
        <v>1548</v>
      </c>
      <c r="G44" s="14">
        <f t="shared" si="25"/>
        <v>1935</v>
      </c>
      <c r="H44" s="16">
        <f t="shared" si="26"/>
        <v>1548</v>
      </c>
      <c r="I44" s="14">
        <f t="shared" si="27"/>
        <v>387</v>
      </c>
      <c r="J44" s="13">
        <v>16</v>
      </c>
      <c r="K44" s="14">
        <v>75</v>
      </c>
      <c r="L44" s="17">
        <f t="shared" si="28"/>
        <v>1200</v>
      </c>
      <c r="M44" s="14">
        <f t="shared" si="29"/>
        <v>1500</v>
      </c>
      <c r="N44" s="17">
        <f t="shared" si="30"/>
        <v>1500</v>
      </c>
      <c r="O44" s="17">
        <f t="shared" si="31"/>
        <v>300</v>
      </c>
    </row>
    <row r="45" spans="1:15" s="15" customFormat="1" ht="15" customHeight="1" x14ac:dyDescent="0.25">
      <c r="A45" s="13" t="s">
        <v>59</v>
      </c>
      <c r="B45" s="37"/>
      <c r="C45" s="26" t="s">
        <v>69</v>
      </c>
      <c r="D45" s="13">
        <v>32</v>
      </c>
      <c r="E45" s="14">
        <v>97.75</v>
      </c>
      <c r="F45" s="16">
        <f t="shared" si="24"/>
        <v>3128</v>
      </c>
      <c r="G45" s="14">
        <f t="shared" si="25"/>
        <v>3910</v>
      </c>
      <c r="H45" s="16">
        <f t="shared" si="26"/>
        <v>3128</v>
      </c>
      <c r="I45" s="14">
        <f t="shared" si="27"/>
        <v>782</v>
      </c>
      <c r="J45" s="13">
        <v>32</v>
      </c>
      <c r="K45" s="14">
        <v>75</v>
      </c>
      <c r="L45" s="17">
        <f t="shared" si="28"/>
        <v>2400</v>
      </c>
      <c r="M45" s="14">
        <f t="shared" si="29"/>
        <v>3000</v>
      </c>
      <c r="N45" s="17">
        <f t="shared" si="30"/>
        <v>3000</v>
      </c>
      <c r="O45" s="17">
        <f t="shared" si="31"/>
        <v>600</v>
      </c>
    </row>
    <row r="46" spans="1:15" s="15" customFormat="1" ht="15" customHeight="1" x14ac:dyDescent="0.25">
      <c r="A46" s="13" t="s">
        <v>60</v>
      </c>
      <c r="B46" s="37"/>
      <c r="C46" s="26" t="s">
        <v>70</v>
      </c>
      <c r="D46" s="13">
        <v>16</v>
      </c>
      <c r="E46" s="14">
        <v>98.75</v>
      </c>
      <c r="F46" s="16">
        <f t="shared" si="24"/>
        <v>1580</v>
      </c>
      <c r="G46" s="14">
        <f t="shared" si="25"/>
        <v>1975</v>
      </c>
      <c r="H46" s="16">
        <f t="shared" si="26"/>
        <v>1580</v>
      </c>
      <c r="I46" s="14">
        <f t="shared" si="27"/>
        <v>395</v>
      </c>
      <c r="J46" s="13">
        <v>16</v>
      </c>
      <c r="K46" s="14">
        <v>75</v>
      </c>
      <c r="L46" s="17">
        <f t="shared" si="28"/>
        <v>1200</v>
      </c>
      <c r="M46" s="14">
        <f t="shared" si="29"/>
        <v>1500</v>
      </c>
      <c r="N46" s="17">
        <f t="shared" si="30"/>
        <v>1500</v>
      </c>
      <c r="O46" s="17">
        <f t="shared" si="31"/>
        <v>300</v>
      </c>
    </row>
    <row r="47" spans="1:15" s="15" customFormat="1" ht="15" customHeight="1" x14ac:dyDescent="0.25">
      <c r="A47" s="13" t="s">
        <v>61</v>
      </c>
      <c r="B47" s="37"/>
      <c r="C47" s="26" t="s">
        <v>71</v>
      </c>
      <c r="D47" s="13">
        <v>16</v>
      </c>
      <c r="E47" s="14">
        <v>99.75</v>
      </c>
      <c r="F47" s="16">
        <f t="shared" si="24"/>
        <v>1596</v>
      </c>
      <c r="G47" s="14">
        <f t="shared" si="25"/>
        <v>1995</v>
      </c>
      <c r="H47" s="16">
        <f t="shared" si="26"/>
        <v>1596</v>
      </c>
      <c r="I47" s="14">
        <f t="shared" si="27"/>
        <v>399</v>
      </c>
      <c r="J47" s="13">
        <v>16</v>
      </c>
      <c r="K47" s="14">
        <v>75</v>
      </c>
      <c r="L47" s="17">
        <f t="shared" si="28"/>
        <v>1200</v>
      </c>
      <c r="M47" s="14">
        <f t="shared" si="29"/>
        <v>1500</v>
      </c>
      <c r="N47" s="17">
        <f t="shared" si="30"/>
        <v>1500</v>
      </c>
      <c r="O47" s="17">
        <f t="shared" si="31"/>
        <v>300</v>
      </c>
    </row>
    <row r="48" spans="1:15" s="15" customFormat="1" ht="15" customHeight="1" x14ac:dyDescent="0.25"/>
    <row r="49" spans="1:15" s="15" customFormat="1" x14ac:dyDescent="0.25"/>
    <row r="50" spans="1:15" s="15" customFormat="1" ht="30.75" customHeight="1" x14ac:dyDescent="0.25">
      <c r="A50" s="3" t="s">
        <v>55</v>
      </c>
      <c r="B50" s="27" t="s">
        <v>25</v>
      </c>
      <c r="C50" s="20" t="s">
        <v>12</v>
      </c>
      <c r="D50" s="3">
        <v>180</v>
      </c>
      <c r="E50" s="4">
        <v>23.75</v>
      </c>
      <c r="F50" s="8">
        <f t="shared" ref="F50:F57" si="32">D50*E50</f>
        <v>4275</v>
      </c>
      <c r="G50" s="4">
        <f t="shared" ref="G50:G57" si="33">F50/0.8</f>
        <v>5343.75</v>
      </c>
      <c r="H50" s="8">
        <f t="shared" ref="H50:H57" si="34">F50</f>
        <v>4275</v>
      </c>
      <c r="I50" s="4">
        <f t="shared" ref="I50:I57" si="35">G50-F50</f>
        <v>1068.75</v>
      </c>
      <c r="J50" s="3">
        <v>180</v>
      </c>
      <c r="K50" s="4">
        <v>19</v>
      </c>
      <c r="L50" s="10">
        <f t="shared" ref="L50:L57" si="36">J50*K50</f>
        <v>3420</v>
      </c>
      <c r="M50" s="4">
        <f t="shared" ref="M50:M57" si="37">L50/0.8</f>
        <v>4275</v>
      </c>
      <c r="N50" s="10">
        <f t="shared" ref="N50:N57" si="38">M50</f>
        <v>4275</v>
      </c>
      <c r="O50" s="10">
        <f t="shared" ref="O50:O57" si="39">M50-L50</f>
        <v>855</v>
      </c>
    </row>
    <row r="51" spans="1:15" s="15" customFormat="1" x14ac:dyDescent="0.25">
      <c r="A51" s="3" t="s">
        <v>56</v>
      </c>
      <c r="B51" s="28"/>
      <c r="C51" s="21" t="s">
        <v>13</v>
      </c>
      <c r="D51" s="3">
        <v>180</v>
      </c>
      <c r="E51" s="4">
        <v>23.75</v>
      </c>
      <c r="F51" s="8">
        <f t="shared" si="32"/>
        <v>4275</v>
      </c>
      <c r="G51" s="4">
        <f t="shared" si="33"/>
        <v>5343.75</v>
      </c>
      <c r="H51" s="8">
        <f t="shared" si="34"/>
        <v>4275</v>
      </c>
      <c r="I51" s="4">
        <f t="shared" si="35"/>
        <v>1068.75</v>
      </c>
      <c r="J51" s="3">
        <v>180</v>
      </c>
      <c r="K51" s="4">
        <v>19</v>
      </c>
      <c r="L51" s="10">
        <f t="shared" si="36"/>
        <v>3420</v>
      </c>
      <c r="M51" s="4">
        <f t="shared" si="37"/>
        <v>4275</v>
      </c>
      <c r="N51" s="10">
        <f t="shared" si="38"/>
        <v>4275</v>
      </c>
      <c r="O51" s="10">
        <f t="shared" si="39"/>
        <v>855</v>
      </c>
    </row>
    <row r="52" spans="1:15" s="15" customFormat="1" x14ac:dyDescent="0.25">
      <c r="A52" s="3" t="s">
        <v>57</v>
      </c>
      <c r="B52" s="28"/>
      <c r="C52" s="21" t="s">
        <v>14</v>
      </c>
      <c r="D52" s="3">
        <v>180</v>
      </c>
      <c r="E52" s="4">
        <v>23.75</v>
      </c>
      <c r="F52" s="8">
        <f t="shared" si="32"/>
        <v>4275</v>
      </c>
      <c r="G52" s="4">
        <f t="shared" si="33"/>
        <v>5343.75</v>
      </c>
      <c r="H52" s="8">
        <f t="shared" si="34"/>
        <v>4275</v>
      </c>
      <c r="I52" s="4">
        <f t="shared" si="35"/>
        <v>1068.75</v>
      </c>
      <c r="J52" s="3">
        <v>180</v>
      </c>
      <c r="K52" s="4">
        <v>19</v>
      </c>
      <c r="L52" s="10">
        <f t="shared" si="36"/>
        <v>3420</v>
      </c>
      <c r="M52" s="4">
        <f t="shared" si="37"/>
        <v>4275</v>
      </c>
      <c r="N52" s="10">
        <f t="shared" si="38"/>
        <v>4275</v>
      </c>
      <c r="O52" s="10">
        <f t="shared" si="39"/>
        <v>855</v>
      </c>
    </row>
    <row r="53" spans="1:15" s="15" customFormat="1" ht="25.5" x14ac:dyDescent="0.25">
      <c r="A53" s="12" t="s">
        <v>58</v>
      </c>
      <c r="B53" s="28"/>
      <c r="C53" s="25" t="s">
        <v>15</v>
      </c>
      <c r="D53" s="12">
        <v>270</v>
      </c>
      <c r="E53" s="14">
        <v>23.22</v>
      </c>
      <c r="F53" s="16">
        <f t="shared" si="32"/>
        <v>6269.4</v>
      </c>
      <c r="G53" s="14">
        <f t="shared" si="33"/>
        <v>7836.7499999999991</v>
      </c>
      <c r="H53" s="16">
        <f t="shared" si="34"/>
        <v>6269.4</v>
      </c>
      <c r="I53" s="14">
        <f t="shared" si="35"/>
        <v>1567.3499999999995</v>
      </c>
      <c r="J53" s="12">
        <v>270</v>
      </c>
      <c r="K53" s="14">
        <v>18.57</v>
      </c>
      <c r="L53" s="17">
        <f t="shared" si="36"/>
        <v>5013.8999999999996</v>
      </c>
      <c r="M53" s="14">
        <f t="shared" si="37"/>
        <v>6267.3749999999991</v>
      </c>
      <c r="N53" s="17">
        <f t="shared" si="38"/>
        <v>6267.3749999999991</v>
      </c>
      <c r="O53" s="17">
        <f t="shared" si="39"/>
        <v>1253.4749999999995</v>
      </c>
    </row>
    <row r="54" spans="1:15" s="15" customFormat="1" x14ac:dyDescent="0.25">
      <c r="A54" s="3" t="s">
        <v>59</v>
      </c>
      <c r="B54" s="28"/>
      <c r="C54" s="21" t="s">
        <v>16</v>
      </c>
      <c r="D54" s="3">
        <v>180</v>
      </c>
      <c r="E54" s="4">
        <v>23.75</v>
      </c>
      <c r="F54" s="8">
        <f t="shared" si="32"/>
        <v>4275</v>
      </c>
      <c r="G54" s="4">
        <f t="shared" si="33"/>
        <v>5343.75</v>
      </c>
      <c r="H54" s="8">
        <f t="shared" si="34"/>
        <v>4275</v>
      </c>
      <c r="I54" s="4">
        <f t="shared" si="35"/>
        <v>1068.75</v>
      </c>
      <c r="J54" s="3">
        <v>180</v>
      </c>
      <c r="K54" s="4">
        <v>19</v>
      </c>
      <c r="L54" s="10">
        <f t="shared" si="36"/>
        <v>3420</v>
      </c>
      <c r="M54" s="4">
        <f t="shared" si="37"/>
        <v>4275</v>
      </c>
      <c r="N54" s="10">
        <f t="shared" si="38"/>
        <v>4275</v>
      </c>
      <c r="O54" s="10">
        <f t="shared" si="39"/>
        <v>855</v>
      </c>
    </row>
    <row r="55" spans="1:15" s="15" customFormat="1" x14ac:dyDescent="0.25">
      <c r="A55" s="3" t="s">
        <v>60</v>
      </c>
      <c r="B55" s="28"/>
      <c r="C55" s="21" t="s">
        <v>17</v>
      </c>
      <c r="D55" s="3">
        <v>180</v>
      </c>
      <c r="E55" s="4">
        <v>23.75</v>
      </c>
      <c r="F55" s="8">
        <f t="shared" si="32"/>
        <v>4275</v>
      </c>
      <c r="G55" s="4">
        <f t="shared" si="33"/>
        <v>5343.75</v>
      </c>
      <c r="H55" s="8">
        <f t="shared" si="34"/>
        <v>4275</v>
      </c>
      <c r="I55" s="4">
        <f t="shared" si="35"/>
        <v>1068.75</v>
      </c>
      <c r="J55" s="3">
        <v>180</v>
      </c>
      <c r="K55" s="4">
        <v>19</v>
      </c>
      <c r="L55" s="10">
        <f t="shared" si="36"/>
        <v>3420</v>
      </c>
      <c r="M55" s="4">
        <f t="shared" si="37"/>
        <v>4275</v>
      </c>
      <c r="N55" s="10">
        <f t="shared" si="38"/>
        <v>4275</v>
      </c>
      <c r="O55" s="10">
        <f t="shared" si="39"/>
        <v>855</v>
      </c>
    </row>
    <row r="56" spans="1:15" x14ac:dyDescent="0.25">
      <c r="A56" s="3" t="s">
        <v>61</v>
      </c>
      <c r="B56" s="28"/>
      <c r="C56" s="20" t="s">
        <v>18</v>
      </c>
      <c r="D56" s="3">
        <v>180</v>
      </c>
      <c r="E56" s="4">
        <v>23.75</v>
      </c>
      <c r="F56" s="8">
        <f t="shared" si="32"/>
        <v>4275</v>
      </c>
      <c r="G56" s="4">
        <f t="shared" si="33"/>
        <v>5343.75</v>
      </c>
      <c r="H56" s="8">
        <f t="shared" si="34"/>
        <v>4275</v>
      </c>
      <c r="I56" s="4">
        <f t="shared" si="35"/>
        <v>1068.75</v>
      </c>
      <c r="J56" s="3">
        <v>180</v>
      </c>
      <c r="K56" s="4">
        <v>19</v>
      </c>
      <c r="L56" s="10">
        <f t="shared" si="36"/>
        <v>3420</v>
      </c>
      <c r="M56" s="4">
        <f t="shared" si="37"/>
        <v>4275</v>
      </c>
      <c r="N56" s="10">
        <f t="shared" si="38"/>
        <v>4275</v>
      </c>
      <c r="O56" s="10">
        <f t="shared" si="39"/>
        <v>855</v>
      </c>
    </row>
    <row r="57" spans="1:15" ht="15.75" customHeight="1" x14ac:dyDescent="0.25">
      <c r="A57" s="3" t="s">
        <v>62</v>
      </c>
      <c r="B57" s="29"/>
      <c r="C57" s="21" t="s">
        <v>19</v>
      </c>
      <c r="D57" s="3">
        <v>250</v>
      </c>
      <c r="E57" s="4">
        <v>23.75</v>
      </c>
      <c r="F57" s="8">
        <f t="shared" si="32"/>
        <v>5937.5</v>
      </c>
      <c r="G57" s="4">
        <f t="shared" si="33"/>
        <v>7421.875</v>
      </c>
      <c r="H57" s="8">
        <f t="shared" si="34"/>
        <v>5937.5</v>
      </c>
      <c r="I57" s="4">
        <f t="shared" si="35"/>
        <v>1484.375</v>
      </c>
      <c r="J57" s="3">
        <v>250</v>
      </c>
      <c r="K57" s="4">
        <v>19</v>
      </c>
      <c r="L57" s="10">
        <f t="shared" si="36"/>
        <v>4750</v>
      </c>
      <c r="M57" s="4">
        <f t="shared" si="37"/>
        <v>5937.5</v>
      </c>
      <c r="N57" s="10">
        <f t="shared" si="38"/>
        <v>5937.5</v>
      </c>
      <c r="O57" s="10">
        <f t="shared" si="39"/>
        <v>1187.5</v>
      </c>
    </row>
  </sheetData>
  <mergeCells count="9">
    <mergeCell ref="B11:B38"/>
    <mergeCell ref="B50:B57"/>
    <mergeCell ref="A9:A10"/>
    <mergeCell ref="A1:O2"/>
    <mergeCell ref="C9:C10"/>
    <mergeCell ref="B9:B10"/>
    <mergeCell ref="J9:O9"/>
    <mergeCell ref="D9:I9"/>
    <mergeCell ref="B41:B47"/>
  </mergeCells>
  <phoneticPr fontId="8" type="noConversion"/>
  <pageMargins left="0" right="0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Kozińska</dc:creator>
  <cp:lastModifiedBy>Magdalena Warczyńska</cp:lastModifiedBy>
  <cp:lastPrinted>2022-11-08T06:08:34Z</cp:lastPrinted>
  <dcterms:created xsi:type="dcterms:W3CDTF">2022-01-28T07:32:40Z</dcterms:created>
  <dcterms:modified xsi:type="dcterms:W3CDTF">2023-10-05T10:45:16Z</dcterms:modified>
</cp:coreProperties>
</file>