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.21_OZiPS\Rekrutacja\Wzory Regulamin_HRP\"/>
    </mc:Choice>
  </mc:AlternateContent>
  <xr:revisionPtr revIDLastSave="0" documentId="13_ncr:1_{E64C6527-5B06-4C15-A639-1B1CD785B915}" xr6:coauthVersionLast="47" xr6:coauthVersionMax="47" xr10:uidLastSave="{00000000-0000-0000-0000-000000000000}"/>
  <workbookProtection workbookAlgorithmName="SHA-512" workbookHashValue="czMcTrw8Vzt5zIWigr86eRUeuraI+69L/3eKjdhhbfrFM7zGLnJSuS13JiB3zftmiEhtSfDO+4CZn+Fq6TQQvg==" workbookSaltValue="6F4voFZA0FGklRrw+Q56WA==" workbookSpinCount="100000" lockStructure="1"/>
  <bookViews>
    <workbookView xWindow="-120" yWindow="-120" windowWidth="29040" windowHeight="15720" xr2:uid="{90ED77FC-EAB7-4D86-9D1A-59D3E60FF82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G24" i="1" s="1"/>
  <c r="I24" i="1" s="1"/>
  <c r="F25" i="1"/>
  <c r="G25" i="1" s="1"/>
  <c r="I25" i="1" s="1"/>
  <c r="F26" i="1"/>
  <c r="H26" i="1" s="1"/>
  <c r="F27" i="1"/>
  <c r="H27" i="1" s="1"/>
  <c r="F28" i="1"/>
  <c r="H28" i="1" s="1"/>
  <c r="F29" i="1"/>
  <c r="H29" i="1" s="1"/>
  <c r="L12" i="1"/>
  <c r="M12" i="1" s="1"/>
  <c r="N12" i="1" s="1"/>
  <c r="L13" i="1"/>
  <c r="L14" i="1"/>
  <c r="M14" i="1" s="1"/>
  <c r="N14" i="1" s="1"/>
  <c r="L15" i="1"/>
  <c r="M15" i="1" s="1"/>
  <c r="L16" i="1"/>
  <c r="M16" i="1" s="1"/>
  <c r="L17" i="1"/>
  <c r="M17" i="1" s="1"/>
  <c r="N17" i="1" s="1"/>
  <c r="L18" i="1"/>
  <c r="M18" i="1" s="1"/>
  <c r="N18" i="1" s="1"/>
  <c r="L19" i="1"/>
  <c r="M19" i="1" s="1"/>
  <c r="L20" i="1"/>
  <c r="M20" i="1" s="1"/>
  <c r="N20" i="1" s="1"/>
  <c r="L21" i="1"/>
  <c r="L22" i="1"/>
  <c r="M22" i="1" s="1"/>
  <c r="N22" i="1" s="1"/>
  <c r="L23" i="1"/>
  <c r="M23" i="1" s="1"/>
  <c r="L24" i="1"/>
  <c r="M24" i="1" s="1"/>
  <c r="L25" i="1"/>
  <c r="M25" i="1" s="1"/>
  <c r="N25" i="1" s="1"/>
  <c r="L26" i="1"/>
  <c r="M26" i="1" s="1"/>
  <c r="N26" i="1" s="1"/>
  <c r="L27" i="1"/>
  <c r="M27" i="1" s="1"/>
  <c r="L28" i="1"/>
  <c r="M28" i="1" s="1"/>
  <c r="N28" i="1" s="1"/>
  <c r="L29" i="1"/>
  <c r="L11" i="1"/>
  <c r="M11" i="1" s="1"/>
  <c r="N11" i="1" s="1"/>
  <c r="M13" i="1"/>
  <c r="N13" i="1" s="1"/>
  <c r="M21" i="1"/>
  <c r="N21" i="1" s="1"/>
  <c r="M29" i="1"/>
  <c r="N29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11" i="1"/>
  <c r="I11" i="1" s="1"/>
  <c r="G26" i="1" l="1"/>
  <c r="I26" i="1" s="1"/>
  <c r="H25" i="1"/>
  <c r="H24" i="1"/>
  <c r="G29" i="1"/>
  <c r="I29" i="1" s="1"/>
  <c r="G28" i="1"/>
  <c r="I28" i="1" s="1"/>
  <c r="G27" i="1"/>
  <c r="I27" i="1" s="1"/>
  <c r="G23" i="1"/>
  <c r="I23" i="1" s="1"/>
  <c r="G22" i="1"/>
  <c r="I22" i="1" s="1"/>
  <c r="O22" i="1"/>
  <c r="O18" i="1"/>
  <c r="O11" i="1"/>
  <c r="O14" i="1"/>
  <c r="O26" i="1"/>
  <c r="O23" i="1"/>
  <c r="N23" i="1"/>
  <c r="O19" i="1"/>
  <c r="N19" i="1"/>
  <c r="O27" i="1"/>
  <c r="N27" i="1"/>
  <c r="O15" i="1"/>
  <c r="N15" i="1"/>
  <c r="N24" i="1"/>
  <c r="O24" i="1"/>
  <c r="N16" i="1"/>
  <c r="O16" i="1"/>
  <c r="O29" i="1"/>
  <c r="O25" i="1"/>
  <c r="O21" i="1"/>
  <c r="O17" i="1"/>
  <c r="O13" i="1"/>
  <c r="O28" i="1"/>
  <c r="O20" i="1"/>
  <c r="O12" i="1"/>
</calcChain>
</file>

<file path=xl/sharedStrings.xml><?xml version="1.0" encoding="utf-8"?>
<sst xmlns="http://schemas.openxmlformats.org/spreadsheetml/2006/main" count="43" uniqueCount="38">
  <si>
    <t>LP.</t>
  </si>
  <si>
    <t>Kurs</t>
  </si>
  <si>
    <t>Maksymalna kwota dofinansowania osobogodziny usługi rozwojowej na pracownika</t>
  </si>
  <si>
    <t>Kompetencje cyfrowe w zakresie zdalnego udzielania świadczenia zdrowotnego</t>
  </si>
  <si>
    <t xml:space="preserve">Kompetencje w zakresie znajomosci otoczenia systemowo-prawnego w ochronie zdrowia </t>
  </si>
  <si>
    <t>Radzenie sobie ze stresem i przeciwdziałanie wypaleniu zawodowemu</t>
  </si>
  <si>
    <t>Komunikacja interpersonalna z pacjentem i w pracy zespołowej</t>
  </si>
  <si>
    <t>Zarządzanie kryzysowe</t>
  </si>
  <si>
    <t>Organizacja pracy własnej i podległych sobie pracowników</t>
  </si>
  <si>
    <t>Pozyskiwanie badań naukowych i ich efektywnego wykorzystywania w praktyce zarządczej</t>
  </si>
  <si>
    <t>Kompetencje cyfrowe w zakresie wdrażania i stosowania technologii informatycznych w placówce medycznej</t>
  </si>
  <si>
    <t>Znajomości, rozumienie i właściwe stosowanie przepisów prawnych w ochronie zdrowia</t>
  </si>
  <si>
    <t>Radzenia sobie ze stresem i stresogennymi warunkami działania oraz właściwego rozpoznawania stresu wśród pracowników</t>
  </si>
  <si>
    <t>Asystent osoby niesamodzielnej - pomoc i organizowanie wsparcia (studia podyplomowe)</t>
  </si>
  <si>
    <t>Organizator usług socjalnych – studia podyplomowe</t>
  </si>
  <si>
    <t>Asystent osoby w kryzysie bezdomności – studia podyplomowe</t>
  </si>
  <si>
    <t>Zarządzanie niepubliczną placówką całodobowej opieki w sposób zdeinstytucjonalizowany - studia podyplomowe</t>
  </si>
  <si>
    <t>Menadżer opiekuna rodzinnego osoby niepełnosprawnej i niesamodzielnej</t>
  </si>
  <si>
    <t>Menager / Koordynator usług społecznych i świadczeń socjalnych</t>
  </si>
  <si>
    <t>Koordynator konferencji grupy rodzinnej (family grup conference) – studia podyplomowe</t>
  </si>
  <si>
    <t>Asystent osoby opuszczającej pieczę zastępczą – studia podyplomowe</t>
  </si>
  <si>
    <t>WKŁAD W POSTACI WYNAGRODZEŃ</t>
  </si>
  <si>
    <t>WKŁAD W POSTACI OPŁATY</t>
  </si>
  <si>
    <t xml:space="preserve">Dofinansowanie do usługi dla min liczby godzin </t>
  </si>
  <si>
    <t xml:space="preserve">Kwota wsparcia dla usługi z min liczbą godzin </t>
  </si>
  <si>
    <t xml:space="preserve">Załącznik nr 11 do Regulaminu rekrutacji i uczestnictwa w Projekcie:
„Przepis na Rozwój - kompetencje Sektora Opieki Zdrowotnej i Pomocy Społecznej" nr POWR.02.21.00-00-R168/21"									</t>
  </si>
  <si>
    <t>Studia podyplomowe</t>
  </si>
  <si>
    <t>Usługi szkoleniowe</t>
  </si>
  <si>
    <t>Typ uslugi rozwojowej</t>
  </si>
  <si>
    <t>Minimalna liczba godzin usługi (godzina szkolenia=45 min.)</t>
  </si>
  <si>
    <t>Dla wkładu własnego w postaci wynagrodzeń dofinansowanie jest równe kosztowi usługi rozwojowej- jak w kolumnie F</t>
  </si>
  <si>
    <t>Dla wkładu własnego w postaci opłaty dofinansowanie wynosi max. 80 % kosztu usługi rozwojowej- jak w kolumnie L oraz należy wnieść wkład w postaci opłaty wysokosci- jak w kolumnie O</t>
  </si>
  <si>
    <t>Niezależnie od formy wnoszonego wkładu włanego maksymalny koszt usług jest równy.</t>
  </si>
  <si>
    <t>W zależności od formy wnoszonego wkładu własnego różny jest poziom kwoty wsparcia (limit na PESEL), dofinansowania oraz wnoszonego wkładu własnego.</t>
  </si>
  <si>
    <t>Max. koszt usługi dla min. liczby godzin</t>
  </si>
  <si>
    <t>Wkład pieniężny</t>
  </si>
  <si>
    <t>Wkład w wynagrodzeniach</t>
  </si>
  <si>
    <t>Maksymalny koszt usługi dla min. liczby godzin= kwota wsparcia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</si>
</sst>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3" borderId="0" xfId="0" applyFont="1" applyFill="1" applyAlignment="1">
      <alignment horizontal="left"/>
    </xf>
    <xf numFmtId="0" fontId="0" fillId="3" borderId="0" xfId="0" applyFill="1"/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 textRotation="90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1" fillId="3" borderId="0" xfId="0" applyFont="1" applyFill="1" applyAlignment="1">
      <alignment horizontal="left"/>
    </xf>
    <xf numFmtId="0" fontId="0" fillId="3" borderId="0" xfId="0" applyFont="1" applyFill="1"/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center" vertical="center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4" fontId="3" fillId="5" borderId="1" xfId="0" applyNumberFormat="1" applyFont="1" applyFill="1" applyBorder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4" fontId="3" fillId="4" borderId="1" xfId="0" applyNumberFormat="1" applyFont="1" applyFill="1" applyBorder="1" applyAlignment="1" applyProtection="1">
      <alignment horizontal="center" vertical="center"/>
      <protection hidden="1"/>
    </xf>
    <xf numFmtId="0" fontId="1" fillId="3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AF1DF-4C3C-4FE6-B93A-597F83848275}">
  <sheetPr>
    <pageSetUpPr fitToPage="1"/>
  </sheetPr>
  <dimension ref="A1:O29"/>
  <sheetViews>
    <sheetView tabSelected="1" topLeftCell="A4" workbookViewId="0">
      <selection activeCell="E12" sqref="E12"/>
    </sheetView>
  </sheetViews>
  <sheetFormatPr defaultRowHeight="15" x14ac:dyDescent="0.25"/>
  <cols>
    <col min="2" max="2" width="11.140625" customWidth="1"/>
    <col min="3" max="3" width="62.42578125" customWidth="1"/>
    <col min="4" max="4" width="11.28515625" customWidth="1"/>
    <col min="5" max="5" width="16.28515625" customWidth="1"/>
    <col min="6" max="6" width="13.7109375" customWidth="1"/>
    <col min="7" max="7" width="10.7109375" customWidth="1"/>
    <col min="8" max="8" width="10.140625" customWidth="1"/>
    <col min="9" max="9" width="14.140625" customWidth="1"/>
    <col min="10" max="11" width="13.28515625" customWidth="1"/>
    <col min="12" max="12" width="13.85546875" customWidth="1"/>
    <col min="13" max="13" width="9.85546875" customWidth="1"/>
    <col min="14" max="14" width="16.28515625" customWidth="1"/>
    <col min="15" max="15" width="12.7109375" customWidth="1"/>
  </cols>
  <sheetData>
    <row r="1" spans="1:15" x14ac:dyDescent="0.25">
      <c r="A1" s="3" t="s">
        <v>25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2" customForma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s="23" customFormat="1" x14ac:dyDescent="0.25">
      <c r="A4" s="14" t="s">
        <v>32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5" s="23" customFormat="1" x14ac:dyDescent="0.25">
      <c r="A5" s="23" t="s">
        <v>33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5" s="23" customFormat="1" x14ac:dyDescent="0.25">
      <c r="A6" s="14" t="s">
        <v>30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5" s="23" customFormat="1" x14ac:dyDescent="0.25">
      <c r="A7" s="14" t="s">
        <v>31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5" s="15" customForma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5" ht="15" customHeight="1" x14ac:dyDescent="0.25">
      <c r="A9" s="17" t="s">
        <v>0</v>
      </c>
      <c r="B9" s="18" t="s">
        <v>28</v>
      </c>
      <c r="C9" s="17" t="s">
        <v>1</v>
      </c>
      <c r="D9" s="12" t="s">
        <v>21</v>
      </c>
      <c r="E9" s="12"/>
      <c r="F9" s="12"/>
      <c r="G9" s="12"/>
      <c r="H9" s="12"/>
      <c r="I9" s="12"/>
      <c r="J9" s="13" t="s">
        <v>22</v>
      </c>
      <c r="K9" s="13"/>
      <c r="L9" s="13"/>
      <c r="M9" s="13"/>
      <c r="N9" s="13"/>
      <c r="O9" s="13"/>
    </row>
    <row r="10" spans="1:15" ht="96.6" customHeight="1" x14ac:dyDescent="0.25">
      <c r="A10" s="17"/>
      <c r="B10" s="18"/>
      <c r="C10" s="17"/>
      <c r="D10" s="16" t="s">
        <v>29</v>
      </c>
      <c r="E10" s="16" t="s">
        <v>2</v>
      </c>
      <c r="F10" s="19" t="s">
        <v>23</v>
      </c>
      <c r="G10" s="16" t="s">
        <v>24</v>
      </c>
      <c r="H10" s="19" t="s">
        <v>34</v>
      </c>
      <c r="I10" s="16" t="s">
        <v>36</v>
      </c>
      <c r="J10" s="16" t="s">
        <v>29</v>
      </c>
      <c r="K10" s="16" t="s">
        <v>2</v>
      </c>
      <c r="L10" s="21" t="s">
        <v>23</v>
      </c>
      <c r="M10" s="16" t="s">
        <v>24</v>
      </c>
      <c r="N10" s="21" t="s">
        <v>37</v>
      </c>
      <c r="O10" s="21" t="s">
        <v>35</v>
      </c>
    </row>
    <row r="11" spans="1:15" ht="25.5" x14ac:dyDescent="0.25">
      <c r="A11" s="5">
        <v>1</v>
      </c>
      <c r="B11" s="6" t="s">
        <v>27</v>
      </c>
      <c r="C11" s="11" t="s">
        <v>3</v>
      </c>
      <c r="D11" s="5">
        <v>16</v>
      </c>
      <c r="E11" s="8">
        <v>93.75</v>
      </c>
      <c r="F11" s="20">
        <f>D11*E11</f>
        <v>1500</v>
      </c>
      <c r="G11" s="10">
        <f>F11/0.8</f>
        <v>1875</v>
      </c>
      <c r="H11" s="20">
        <f>F11</f>
        <v>1500</v>
      </c>
      <c r="I11" s="10">
        <f>G11-F11</f>
        <v>375</v>
      </c>
      <c r="J11" s="9">
        <v>16</v>
      </c>
      <c r="K11" s="10">
        <v>75</v>
      </c>
      <c r="L11" s="22">
        <f>J11*K11</f>
        <v>1200</v>
      </c>
      <c r="M11" s="10">
        <f>L11/0.8</f>
        <v>1500</v>
      </c>
      <c r="N11" s="22">
        <f>M11</f>
        <v>1500</v>
      </c>
      <c r="O11" s="22">
        <f>M11-L11</f>
        <v>300</v>
      </c>
    </row>
    <row r="12" spans="1:15" ht="25.5" x14ac:dyDescent="0.25">
      <c r="A12" s="5">
        <v>2</v>
      </c>
      <c r="B12" s="6"/>
      <c r="C12" s="11" t="s">
        <v>4</v>
      </c>
      <c r="D12" s="5">
        <v>16</v>
      </c>
      <c r="E12" s="8">
        <v>93.75</v>
      </c>
      <c r="F12" s="20">
        <f t="shared" ref="F12:F29" si="0">D12*E12</f>
        <v>1500</v>
      </c>
      <c r="G12" s="10">
        <f>F12/0.8</f>
        <v>1875</v>
      </c>
      <c r="H12" s="20">
        <f>F12</f>
        <v>1500</v>
      </c>
      <c r="I12" s="10">
        <f>G12-F12</f>
        <v>375</v>
      </c>
      <c r="J12" s="9">
        <v>16</v>
      </c>
      <c r="K12" s="10">
        <v>75</v>
      </c>
      <c r="L12" s="22">
        <f t="shared" ref="L12:L29" si="1">J12*K12</f>
        <v>1200</v>
      </c>
      <c r="M12" s="10">
        <f t="shared" ref="M12:M29" si="2">L12/0.8</f>
        <v>1500</v>
      </c>
      <c r="N12" s="22">
        <f t="shared" ref="N12:N29" si="3">M12</f>
        <v>1500</v>
      </c>
      <c r="O12" s="22">
        <f t="shared" ref="O12:O29" si="4">M12-L12</f>
        <v>300</v>
      </c>
    </row>
    <row r="13" spans="1:15" x14ac:dyDescent="0.25">
      <c r="A13" s="5">
        <v>3</v>
      </c>
      <c r="B13" s="6"/>
      <c r="C13" s="7" t="s">
        <v>5</v>
      </c>
      <c r="D13" s="5">
        <v>16</v>
      </c>
      <c r="E13" s="8">
        <v>93.75</v>
      </c>
      <c r="F13" s="20">
        <f t="shared" si="0"/>
        <v>1500</v>
      </c>
      <c r="G13" s="10">
        <f>F13/0.8</f>
        <v>1875</v>
      </c>
      <c r="H13" s="20">
        <f>F13</f>
        <v>1500</v>
      </c>
      <c r="I13" s="10">
        <f>G13-F13</f>
        <v>375</v>
      </c>
      <c r="J13" s="9">
        <v>16</v>
      </c>
      <c r="K13" s="10">
        <v>75</v>
      </c>
      <c r="L13" s="22">
        <f t="shared" si="1"/>
        <v>1200</v>
      </c>
      <c r="M13" s="10">
        <f t="shared" si="2"/>
        <v>1500</v>
      </c>
      <c r="N13" s="22">
        <f t="shared" si="3"/>
        <v>1500</v>
      </c>
      <c r="O13" s="22">
        <f t="shared" si="4"/>
        <v>300</v>
      </c>
    </row>
    <row r="14" spans="1:15" x14ac:dyDescent="0.25">
      <c r="A14" s="5">
        <v>4</v>
      </c>
      <c r="B14" s="6"/>
      <c r="C14" s="7" t="s">
        <v>6</v>
      </c>
      <c r="D14" s="5">
        <v>16</v>
      </c>
      <c r="E14" s="8">
        <v>93.75</v>
      </c>
      <c r="F14" s="20">
        <f t="shared" si="0"/>
        <v>1500</v>
      </c>
      <c r="G14" s="10">
        <f>F14/0.8</f>
        <v>1875</v>
      </c>
      <c r="H14" s="20">
        <f>F14</f>
        <v>1500</v>
      </c>
      <c r="I14" s="10">
        <f>G14-F14</f>
        <v>375</v>
      </c>
      <c r="J14" s="9">
        <v>16</v>
      </c>
      <c r="K14" s="10">
        <v>75</v>
      </c>
      <c r="L14" s="22">
        <f t="shared" si="1"/>
        <v>1200</v>
      </c>
      <c r="M14" s="10">
        <f t="shared" si="2"/>
        <v>1500</v>
      </c>
      <c r="N14" s="22">
        <f t="shared" si="3"/>
        <v>1500</v>
      </c>
      <c r="O14" s="22">
        <f t="shared" si="4"/>
        <v>300</v>
      </c>
    </row>
    <row r="15" spans="1:15" x14ac:dyDescent="0.25">
      <c r="A15" s="5">
        <v>5</v>
      </c>
      <c r="B15" s="6"/>
      <c r="C15" s="7" t="s">
        <v>7</v>
      </c>
      <c r="D15" s="5">
        <v>16</v>
      </c>
      <c r="E15" s="8">
        <v>93.75</v>
      </c>
      <c r="F15" s="20">
        <f t="shared" si="0"/>
        <v>1500</v>
      </c>
      <c r="G15" s="10">
        <f>F15/0.8</f>
        <v>1875</v>
      </c>
      <c r="H15" s="20">
        <f>F15</f>
        <v>1500</v>
      </c>
      <c r="I15" s="10">
        <f>G15-F15</f>
        <v>375</v>
      </c>
      <c r="J15" s="9">
        <v>16</v>
      </c>
      <c r="K15" s="10">
        <v>75</v>
      </c>
      <c r="L15" s="22">
        <f t="shared" si="1"/>
        <v>1200</v>
      </c>
      <c r="M15" s="10">
        <f t="shared" si="2"/>
        <v>1500</v>
      </c>
      <c r="N15" s="22">
        <f t="shared" si="3"/>
        <v>1500</v>
      </c>
      <c r="O15" s="22">
        <f t="shared" si="4"/>
        <v>300</v>
      </c>
    </row>
    <row r="16" spans="1:15" x14ac:dyDescent="0.25">
      <c r="A16" s="5">
        <v>6</v>
      </c>
      <c r="B16" s="6"/>
      <c r="C16" s="7" t="s">
        <v>8</v>
      </c>
      <c r="D16" s="5">
        <v>16</v>
      </c>
      <c r="E16" s="8">
        <v>93.75</v>
      </c>
      <c r="F16" s="20">
        <f t="shared" si="0"/>
        <v>1500</v>
      </c>
      <c r="G16" s="10">
        <f>F16/0.8</f>
        <v>1875</v>
      </c>
      <c r="H16" s="20">
        <f>F16</f>
        <v>1500</v>
      </c>
      <c r="I16" s="10">
        <f>G16-F16</f>
        <v>375</v>
      </c>
      <c r="J16" s="9">
        <v>16</v>
      </c>
      <c r="K16" s="10">
        <v>75</v>
      </c>
      <c r="L16" s="22">
        <f t="shared" si="1"/>
        <v>1200</v>
      </c>
      <c r="M16" s="10">
        <f t="shared" si="2"/>
        <v>1500</v>
      </c>
      <c r="N16" s="22">
        <f t="shared" si="3"/>
        <v>1500</v>
      </c>
      <c r="O16" s="22">
        <f t="shared" si="4"/>
        <v>300</v>
      </c>
    </row>
    <row r="17" spans="1:15" ht="25.5" x14ac:dyDescent="0.25">
      <c r="A17" s="5">
        <v>7</v>
      </c>
      <c r="B17" s="6"/>
      <c r="C17" s="11" t="s">
        <v>9</v>
      </c>
      <c r="D17" s="5">
        <v>16</v>
      </c>
      <c r="E17" s="8">
        <v>93.75</v>
      </c>
      <c r="F17" s="20">
        <f t="shared" si="0"/>
        <v>1500</v>
      </c>
      <c r="G17" s="10">
        <f>F17/0.8</f>
        <v>1875</v>
      </c>
      <c r="H17" s="20">
        <f>F17</f>
        <v>1500</v>
      </c>
      <c r="I17" s="10">
        <f>G17-F17</f>
        <v>375</v>
      </c>
      <c r="J17" s="9">
        <v>16</v>
      </c>
      <c r="K17" s="10">
        <v>75</v>
      </c>
      <c r="L17" s="22">
        <f t="shared" si="1"/>
        <v>1200</v>
      </c>
      <c r="M17" s="10">
        <f t="shared" si="2"/>
        <v>1500</v>
      </c>
      <c r="N17" s="22">
        <f t="shared" si="3"/>
        <v>1500</v>
      </c>
      <c r="O17" s="22">
        <f t="shared" si="4"/>
        <v>300</v>
      </c>
    </row>
    <row r="18" spans="1:15" ht="36" customHeight="1" x14ac:dyDescent="0.25">
      <c r="A18" s="5">
        <v>8</v>
      </c>
      <c r="B18" s="6"/>
      <c r="C18" s="11" t="s">
        <v>10</v>
      </c>
      <c r="D18" s="5">
        <v>16</v>
      </c>
      <c r="E18" s="8">
        <v>93.75</v>
      </c>
      <c r="F18" s="20">
        <f t="shared" si="0"/>
        <v>1500</v>
      </c>
      <c r="G18" s="10">
        <f>F18/0.8</f>
        <v>1875</v>
      </c>
      <c r="H18" s="20">
        <f>F18</f>
        <v>1500</v>
      </c>
      <c r="I18" s="10">
        <f>G18-F18</f>
        <v>375</v>
      </c>
      <c r="J18" s="9">
        <v>16</v>
      </c>
      <c r="K18" s="10">
        <v>75</v>
      </c>
      <c r="L18" s="22">
        <f t="shared" si="1"/>
        <v>1200</v>
      </c>
      <c r="M18" s="10">
        <f t="shared" si="2"/>
        <v>1500</v>
      </c>
      <c r="N18" s="22">
        <f t="shared" si="3"/>
        <v>1500</v>
      </c>
      <c r="O18" s="22">
        <f t="shared" si="4"/>
        <v>300</v>
      </c>
    </row>
    <row r="19" spans="1:15" ht="25.5" x14ac:dyDescent="0.25">
      <c r="A19" s="5">
        <v>9</v>
      </c>
      <c r="B19" s="6"/>
      <c r="C19" s="11" t="s">
        <v>11</v>
      </c>
      <c r="D19" s="5">
        <v>16</v>
      </c>
      <c r="E19" s="8">
        <v>93.75</v>
      </c>
      <c r="F19" s="20">
        <f t="shared" si="0"/>
        <v>1500</v>
      </c>
      <c r="G19" s="10">
        <f>F19/0.8</f>
        <v>1875</v>
      </c>
      <c r="H19" s="20">
        <f>F19</f>
        <v>1500</v>
      </c>
      <c r="I19" s="10">
        <f>G19-F19</f>
        <v>375</v>
      </c>
      <c r="J19" s="9">
        <v>16</v>
      </c>
      <c r="K19" s="10">
        <v>75</v>
      </c>
      <c r="L19" s="22">
        <f t="shared" si="1"/>
        <v>1200</v>
      </c>
      <c r="M19" s="10">
        <f t="shared" si="2"/>
        <v>1500</v>
      </c>
      <c r="N19" s="22">
        <f t="shared" si="3"/>
        <v>1500</v>
      </c>
      <c r="O19" s="22">
        <f t="shared" si="4"/>
        <v>300</v>
      </c>
    </row>
    <row r="20" spans="1:15" ht="34.15" customHeight="1" x14ac:dyDescent="0.25">
      <c r="A20" s="5">
        <v>10</v>
      </c>
      <c r="B20" s="6"/>
      <c r="C20" s="11" t="s">
        <v>12</v>
      </c>
      <c r="D20" s="5">
        <v>16</v>
      </c>
      <c r="E20" s="8">
        <v>93.75</v>
      </c>
      <c r="F20" s="20">
        <f t="shared" si="0"/>
        <v>1500</v>
      </c>
      <c r="G20" s="10">
        <f>F20/0.8</f>
        <v>1875</v>
      </c>
      <c r="H20" s="20">
        <f>F20</f>
        <v>1500</v>
      </c>
      <c r="I20" s="10">
        <f>G20-F20</f>
        <v>375</v>
      </c>
      <c r="J20" s="9">
        <v>16</v>
      </c>
      <c r="K20" s="10">
        <v>75</v>
      </c>
      <c r="L20" s="22">
        <f t="shared" si="1"/>
        <v>1200</v>
      </c>
      <c r="M20" s="10">
        <f t="shared" si="2"/>
        <v>1500</v>
      </c>
      <c r="N20" s="22">
        <f t="shared" si="3"/>
        <v>1500</v>
      </c>
      <c r="O20" s="22">
        <f t="shared" si="4"/>
        <v>300</v>
      </c>
    </row>
    <row r="21" spans="1:15" x14ac:dyDescent="0.25">
      <c r="A21" s="5">
        <v>11</v>
      </c>
      <c r="B21" s="6"/>
      <c r="C21" s="7" t="s">
        <v>7</v>
      </c>
      <c r="D21" s="5">
        <v>16</v>
      </c>
      <c r="E21" s="8">
        <v>93.75</v>
      </c>
      <c r="F21" s="20">
        <f t="shared" si="0"/>
        <v>1500</v>
      </c>
      <c r="G21" s="10">
        <f>F21/0.8</f>
        <v>1875</v>
      </c>
      <c r="H21" s="20">
        <f>F21</f>
        <v>1500</v>
      </c>
      <c r="I21" s="10">
        <f>G21-F21</f>
        <v>375</v>
      </c>
      <c r="J21" s="9">
        <v>16</v>
      </c>
      <c r="K21" s="10">
        <v>75</v>
      </c>
      <c r="L21" s="22">
        <f t="shared" si="1"/>
        <v>1200</v>
      </c>
      <c r="M21" s="10">
        <f t="shared" si="2"/>
        <v>1500</v>
      </c>
      <c r="N21" s="22">
        <f t="shared" si="3"/>
        <v>1500</v>
      </c>
      <c r="O21" s="22">
        <f t="shared" si="4"/>
        <v>300</v>
      </c>
    </row>
    <row r="22" spans="1:15" ht="26.25" customHeight="1" x14ac:dyDescent="0.25">
      <c r="A22" s="5">
        <v>12</v>
      </c>
      <c r="B22" s="6" t="s">
        <v>26</v>
      </c>
      <c r="C22" s="11" t="s">
        <v>13</v>
      </c>
      <c r="D22" s="5">
        <v>180</v>
      </c>
      <c r="E22" s="8">
        <v>23.75</v>
      </c>
      <c r="F22" s="20">
        <f t="shared" si="0"/>
        <v>4275</v>
      </c>
      <c r="G22" s="10">
        <f>F22/0.8</f>
        <v>5343.75</v>
      </c>
      <c r="H22" s="20">
        <f>F22</f>
        <v>4275</v>
      </c>
      <c r="I22" s="10">
        <f>G22-F22</f>
        <v>1068.75</v>
      </c>
      <c r="J22" s="9">
        <v>180</v>
      </c>
      <c r="K22" s="10">
        <v>19</v>
      </c>
      <c r="L22" s="22">
        <f t="shared" si="1"/>
        <v>3420</v>
      </c>
      <c r="M22" s="10">
        <f t="shared" si="2"/>
        <v>4275</v>
      </c>
      <c r="N22" s="22">
        <f t="shared" si="3"/>
        <v>4275</v>
      </c>
      <c r="O22" s="22">
        <f t="shared" si="4"/>
        <v>855</v>
      </c>
    </row>
    <row r="23" spans="1:15" x14ac:dyDescent="0.25">
      <c r="A23" s="5">
        <v>13</v>
      </c>
      <c r="B23" s="6"/>
      <c r="C23" s="7" t="s">
        <v>14</v>
      </c>
      <c r="D23" s="5">
        <v>180</v>
      </c>
      <c r="E23" s="8">
        <v>23.75</v>
      </c>
      <c r="F23" s="20">
        <f t="shared" si="0"/>
        <v>4275</v>
      </c>
      <c r="G23" s="10">
        <f>F23/0.8</f>
        <v>5343.75</v>
      </c>
      <c r="H23" s="20">
        <f>F23</f>
        <v>4275</v>
      </c>
      <c r="I23" s="10">
        <f>G23-F23</f>
        <v>1068.75</v>
      </c>
      <c r="J23" s="9">
        <v>180</v>
      </c>
      <c r="K23" s="10">
        <v>19</v>
      </c>
      <c r="L23" s="22">
        <f t="shared" si="1"/>
        <v>3420</v>
      </c>
      <c r="M23" s="10">
        <f t="shared" si="2"/>
        <v>4275</v>
      </c>
      <c r="N23" s="22">
        <f t="shared" si="3"/>
        <v>4275</v>
      </c>
      <c r="O23" s="22">
        <f t="shared" si="4"/>
        <v>855</v>
      </c>
    </row>
    <row r="24" spans="1:15" x14ac:dyDescent="0.25">
      <c r="A24" s="5">
        <v>14</v>
      </c>
      <c r="B24" s="6"/>
      <c r="C24" s="7" t="s">
        <v>15</v>
      </c>
      <c r="D24" s="5">
        <v>180</v>
      </c>
      <c r="E24" s="8">
        <v>23.75</v>
      </c>
      <c r="F24" s="20">
        <f t="shared" si="0"/>
        <v>4275</v>
      </c>
      <c r="G24" s="10">
        <f>F24/0.8</f>
        <v>5343.75</v>
      </c>
      <c r="H24" s="20">
        <f>F24</f>
        <v>4275</v>
      </c>
      <c r="I24" s="10">
        <f>G24-F24</f>
        <v>1068.75</v>
      </c>
      <c r="J24" s="9">
        <v>180</v>
      </c>
      <c r="K24" s="10">
        <v>19</v>
      </c>
      <c r="L24" s="22">
        <f t="shared" si="1"/>
        <v>3420</v>
      </c>
      <c r="M24" s="10">
        <f t="shared" si="2"/>
        <v>4275</v>
      </c>
      <c r="N24" s="22">
        <f t="shared" si="3"/>
        <v>4275</v>
      </c>
      <c r="O24" s="22">
        <f t="shared" si="4"/>
        <v>855</v>
      </c>
    </row>
    <row r="25" spans="1:15" ht="28.9" customHeight="1" x14ac:dyDescent="0.25">
      <c r="A25" s="5">
        <v>15</v>
      </c>
      <c r="B25" s="6"/>
      <c r="C25" s="11" t="s">
        <v>16</v>
      </c>
      <c r="D25" s="5">
        <v>270</v>
      </c>
      <c r="E25" s="8">
        <v>23.75</v>
      </c>
      <c r="F25" s="20">
        <f t="shared" si="0"/>
        <v>6412.5</v>
      </c>
      <c r="G25" s="10">
        <f>F25/0.8</f>
        <v>8015.625</v>
      </c>
      <c r="H25" s="20">
        <f>F25</f>
        <v>6412.5</v>
      </c>
      <c r="I25" s="10">
        <f>G25-F25</f>
        <v>1603.125</v>
      </c>
      <c r="J25" s="9">
        <v>270</v>
      </c>
      <c r="K25" s="10">
        <v>19</v>
      </c>
      <c r="L25" s="22">
        <f t="shared" si="1"/>
        <v>5130</v>
      </c>
      <c r="M25" s="10">
        <f t="shared" si="2"/>
        <v>6412.5</v>
      </c>
      <c r="N25" s="22">
        <f t="shared" si="3"/>
        <v>6412.5</v>
      </c>
      <c r="O25" s="22">
        <f t="shared" si="4"/>
        <v>1282.5</v>
      </c>
    </row>
    <row r="26" spans="1:15" x14ac:dyDescent="0.25">
      <c r="A26" s="5">
        <v>16</v>
      </c>
      <c r="B26" s="6"/>
      <c r="C26" s="7" t="s">
        <v>17</v>
      </c>
      <c r="D26" s="5">
        <v>180</v>
      </c>
      <c r="E26" s="8">
        <v>23.75</v>
      </c>
      <c r="F26" s="20">
        <f t="shared" si="0"/>
        <v>4275</v>
      </c>
      <c r="G26" s="10">
        <f>F26/0.8</f>
        <v>5343.75</v>
      </c>
      <c r="H26" s="20">
        <f>F26</f>
        <v>4275</v>
      </c>
      <c r="I26" s="10">
        <f>G26-F26</f>
        <v>1068.75</v>
      </c>
      <c r="J26" s="9">
        <v>180</v>
      </c>
      <c r="K26" s="10">
        <v>19</v>
      </c>
      <c r="L26" s="22">
        <f t="shared" si="1"/>
        <v>3420</v>
      </c>
      <c r="M26" s="10">
        <f t="shared" si="2"/>
        <v>4275</v>
      </c>
      <c r="N26" s="22">
        <f t="shared" si="3"/>
        <v>4275</v>
      </c>
      <c r="O26" s="22">
        <f t="shared" si="4"/>
        <v>855</v>
      </c>
    </row>
    <row r="27" spans="1:15" x14ac:dyDescent="0.25">
      <c r="A27" s="5">
        <v>17</v>
      </c>
      <c r="B27" s="6"/>
      <c r="C27" s="7" t="s">
        <v>18</v>
      </c>
      <c r="D27" s="5">
        <v>180</v>
      </c>
      <c r="E27" s="8">
        <v>23.75</v>
      </c>
      <c r="F27" s="20">
        <f t="shared" si="0"/>
        <v>4275</v>
      </c>
      <c r="G27" s="10">
        <f>F27/0.8</f>
        <v>5343.75</v>
      </c>
      <c r="H27" s="20">
        <f>F27</f>
        <v>4275</v>
      </c>
      <c r="I27" s="10">
        <f>G27-F27</f>
        <v>1068.75</v>
      </c>
      <c r="J27" s="9">
        <v>180</v>
      </c>
      <c r="K27" s="10">
        <v>19</v>
      </c>
      <c r="L27" s="22">
        <f t="shared" si="1"/>
        <v>3420</v>
      </c>
      <c r="M27" s="10">
        <f t="shared" si="2"/>
        <v>4275</v>
      </c>
      <c r="N27" s="22">
        <f t="shared" si="3"/>
        <v>4275</v>
      </c>
      <c r="O27" s="22">
        <f t="shared" si="4"/>
        <v>855</v>
      </c>
    </row>
    <row r="28" spans="1:15" ht="25.5" x14ac:dyDescent="0.25">
      <c r="A28" s="5">
        <v>18</v>
      </c>
      <c r="B28" s="6"/>
      <c r="C28" s="11" t="s">
        <v>19</v>
      </c>
      <c r="D28" s="5">
        <v>180</v>
      </c>
      <c r="E28" s="8">
        <v>23.75</v>
      </c>
      <c r="F28" s="20">
        <f t="shared" si="0"/>
        <v>4275</v>
      </c>
      <c r="G28" s="10">
        <f>F28/0.8</f>
        <v>5343.75</v>
      </c>
      <c r="H28" s="20">
        <f>F28</f>
        <v>4275</v>
      </c>
      <c r="I28" s="10">
        <f>G28-F28</f>
        <v>1068.75</v>
      </c>
      <c r="J28" s="9">
        <v>180</v>
      </c>
      <c r="K28" s="10">
        <v>19</v>
      </c>
      <c r="L28" s="22">
        <f t="shared" si="1"/>
        <v>3420</v>
      </c>
      <c r="M28" s="10">
        <f t="shared" si="2"/>
        <v>4275</v>
      </c>
      <c r="N28" s="22">
        <f t="shared" si="3"/>
        <v>4275</v>
      </c>
      <c r="O28" s="22">
        <f t="shared" si="4"/>
        <v>855</v>
      </c>
    </row>
    <row r="29" spans="1:15" x14ac:dyDescent="0.25">
      <c r="A29" s="5">
        <v>19</v>
      </c>
      <c r="B29" s="6"/>
      <c r="C29" s="7" t="s">
        <v>20</v>
      </c>
      <c r="D29" s="5">
        <v>250</v>
      </c>
      <c r="E29" s="8">
        <v>23.75</v>
      </c>
      <c r="F29" s="20">
        <f t="shared" si="0"/>
        <v>5937.5</v>
      </c>
      <c r="G29" s="10">
        <f>F29/0.8</f>
        <v>7421.875</v>
      </c>
      <c r="H29" s="20">
        <f>F29</f>
        <v>5937.5</v>
      </c>
      <c r="I29" s="10">
        <f>G29-F29</f>
        <v>1484.375</v>
      </c>
      <c r="J29" s="9">
        <v>250</v>
      </c>
      <c r="K29" s="10">
        <v>19</v>
      </c>
      <c r="L29" s="22">
        <f t="shared" si="1"/>
        <v>4750</v>
      </c>
      <c r="M29" s="10">
        <f t="shared" si="2"/>
        <v>5937.5</v>
      </c>
      <c r="N29" s="22">
        <f t="shared" si="3"/>
        <v>5937.5</v>
      </c>
      <c r="O29" s="22">
        <f t="shared" si="4"/>
        <v>1187.5</v>
      </c>
    </row>
  </sheetData>
  <mergeCells count="8">
    <mergeCell ref="A9:A10"/>
    <mergeCell ref="A1:O2"/>
    <mergeCell ref="B22:B29"/>
    <mergeCell ref="B11:B21"/>
    <mergeCell ref="C9:C10"/>
    <mergeCell ref="B9:B10"/>
    <mergeCell ref="J9:O9"/>
    <mergeCell ref="D9:I9"/>
  </mergeCells>
  <pageMargins left="0" right="0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Kozińska</dc:creator>
  <cp:lastModifiedBy>Magdalena Warczyńska</cp:lastModifiedBy>
  <cp:lastPrinted>2022-03-23T08:00:49Z</cp:lastPrinted>
  <dcterms:created xsi:type="dcterms:W3CDTF">2022-01-28T07:32:40Z</dcterms:created>
  <dcterms:modified xsi:type="dcterms:W3CDTF">2022-03-23T08:23:25Z</dcterms:modified>
</cp:coreProperties>
</file>