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wiktorowicz\Desktop\"/>
    </mc:Choice>
  </mc:AlternateContent>
  <xr:revisionPtr revIDLastSave="0" documentId="8_{032C5719-7800-4D4E-80C6-901754C34C96}" xr6:coauthVersionLast="45" xr6:coauthVersionMax="45" xr10:uidLastSave="{00000000-0000-0000-0000-000000000000}"/>
  <workbookProtection workbookAlgorithmName="SHA-512" workbookHashValue="IsbjcGq1f/XIMJbsdSavhND3RDK+mDTjtelOyneIJuBkHkicyRnGsAVGzXvmwnrGTHjogF82AtyABrdxzIs39A==" workbookSaltValue="WuQ57nN0gVGIvx+o1B0qaw==" workbookSpinCount="100000" lockStructure="1"/>
  <bookViews>
    <workbookView xWindow="-120" yWindow="-120" windowWidth="20640" windowHeight="11160" xr2:uid="{D40A5619-5B06-4D7D-A701-6F4FBA763DBE}"/>
  </bookViews>
  <sheets>
    <sheet name="Kalkulator" sheetId="3" r:id="rId1"/>
    <sheet name="CENNIK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C2" i="3"/>
  <c r="G2" i="3"/>
  <c r="F2" i="3"/>
  <c r="E2" i="3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2" i="3" l="1"/>
  <c r="J47" i="1"/>
  <c r="J48" i="1"/>
  <c r="J49" i="1"/>
  <c r="J50" i="1"/>
  <c r="J51" i="1"/>
  <c r="J52" i="1"/>
  <c r="J53" i="1"/>
  <c r="J54" i="1"/>
  <c r="I47" i="1"/>
  <c r="I48" i="1"/>
  <c r="I49" i="1"/>
  <c r="I50" i="1"/>
  <c r="I51" i="1"/>
  <c r="I52" i="1"/>
  <c r="I53" i="1"/>
  <c r="I54" i="1"/>
  <c r="J46" i="1"/>
  <c r="I46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J31" i="1"/>
  <c r="I31" i="1"/>
  <c r="J27" i="1"/>
  <c r="J28" i="1"/>
  <c r="J29" i="1"/>
  <c r="J30" i="1"/>
  <c r="I27" i="1"/>
  <c r="I28" i="1"/>
  <c r="I29" i="1"/>
  <c r="I3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J2" i="1"/>
  <c r="I2" i="1"/>
  <c r="J32" i="1" l="1"/>
  <c r="I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tc={0DD1790D-99CA-42E6-8CC8-ED54F440BDCC}</author>
  </authors>
  <commentList>
    <comment ref="E22" authorId="0" shapeId="0" xr:uid="{0DD1790D-99CA-42E6-8CC8-ED54F440BDCC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dwie stawki 140 i 148</t>
      </text>
    </comment>
  </commentList>
</comments>
</file>

<file path=xl/sharedStrings.xml><?xml version="1.0" encoding="utf-8"?>
<sst xmlns="http://schemas.openxmlformats.org/spreadsheetml/2006/main" count="288" uniqueCount="170">
  <si>
    <t>motoryzacyjny</t>
  </si>
  <si>
    <t xml:space="preserve">chemiczny </t>
  </si>
  <si>
    <t xml:space="preserve">usług rozwojowych </t>
  </si>
  <si>
    <t>min.h</t>
  </si>
  <si>
    <t>max.h</t>
  </si>
  <si>
    <t>Inne wymogi</t>
  </si>
  <si>
    <t>w tym zajęcia teoretyczne min. 10 godzin, max 18 godzin</t>
  </si>
  <si>
    <t>grupa docelowa</t>
  </si>
  <si>
    <t xml:space="preserve">Pracownicy sektora, w szczególności osoby odpowiadające za ogranizację pracy zdalnej w zakładzie, a także specjaliści w zakresie zabezpieczenia i ochrony danych osobowych oraz bezpieczeństwa infomracji. </t>
  </si>
  <si>
    <t>w tym zajęcia teoretyczne min. 10 godzin, max 15 godzin</t>
  </si>
  <si>
    <t>Pracownicy sektora – osoby odpowiadające za obszar zarządzania przedsiębiorstwem, w tym w szczególności: członkowie zarządu, dyrektorzy, kierownicy itp.</t>
  </si>
  <si>
    <t>Pracownicy sektora, w szczególności osoby odpowiadające za obszar organizacji pracy pracowników, zapewnienia bezpieczeństwa w obszarze IT oraz analizy ryzyka.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</si>
  <si>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</si>
  <si>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</si>
  <si>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</si>
  <si>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</si>
  <si>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</si>
  <si>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</si>
  <si>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</si>
  <si>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</si>
  <si>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</si>
  <si>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</si>
  <si>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</si>
  <si>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</si>
  <si>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</si>
  <si>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</si>
  <si>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</si>
  <si>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</si>
  <si>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</si>
  <si>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</si>
  <si>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</si>
  <si>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</si>
  <si>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</si>
  <si>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</si>
  <si>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</si>
  <si>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</si>
  <si>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</si>
  <si>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</si>
  <si>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Pracownicy sektora, w szczególności osoby odpowiadające za obszar zarządzania przedsiębiorstwem, w tym w szczególności: członkowie zarządu, dyrektorzy, kierownicy itp.</t>
  </si>
  <si>
    <t>MOTO</t>
  </si>
  <si>
    <t>w tym zajęcia teoretyczne min. 8 godzin, max 12 godzin</t>
  </si>
  <si>
    <t>Pracownicy sektora, w szczególności administratorzy systemów sieciowych w przedsiębiorstwach</t>
  </si>
  <si>
    <t>w tym zajęcia teoretyczne min. 8 godzin, max 10 godzin</t>
  </si>
  <si>
    <t xml:space="preserve"> Pracownicy sektora w szczególności menadżerowie i analitycy zajmujący się gromadzeniem i przetwarzaniem danych</t>
  </si>
  <si>
    <t>Pracownicy sektora – administratorzy sieci, administratorzy systemów IT, specjaliści zarządzający poszczególnymi aplikacjami, interdyscyplinarni pracownicy działów IT ds. wirtualizacji w przedsiębiorstwach.</t>
  </si>
  <si>
    <t>Pracownicy sektora - administratorzy sieci, osoby odpowiedzialne za infrastrukturę informatyczną w przedsiębiorstwie, pracownicy działów IT.</t>
  </si>
  <si>
    <t>w tym zajęcia teoretyczne min. 7 godzin, max 10 godzin</t>
  </si>
  <si>
    <t>Pracownicy sektora - w tym w zczególności administratorzy sieci, pracownicy działów IT.</t>
  </si>
  <si>
    <t>Pracownicy sektora – w szczególności administratorzy systemu, pracownicy działów HR, księgowości, asystenci zarządu, menadżerowie i team leaderzy działów operacyjnych.</t>
  </si>
  <si>
    <t>Pracownicy sektora, w szczególności inspektorzy ochrony danych osobowych, pracownicy działu IT.</t>
  </si>
  <si>
    <t>w tym zajęcia teoretyczne min. 7 godzin, max 14 godzin</t>
  </si>
  <si>
    <t>Pracownicy sektora, w tym w szczególności: handlowcy, właściciele firm, właściciele sklepów, specjaliści ds. promocji.</t>
  </si>
  <si>
    <t>Pracownicy sektora, w szczególności kadra zarządzająca, menadżerowie projektów, administratorzy sieci.</t>
  </si>
  <si>
    <t>Pracownicy sektora, w szczególności kadra zarządzająca, menadżerowie projektów, działów operacyjnych, administracyjnych,</t>
  </si>
  <si>
    <t>w tym zajęcia teoretyczne min. 7 godzin, max 12 godzin</t>
  </si>
  <si>
    <t>Pracownicy sektora, w szczególności: administratorzy sieci, pracownicy działów IT, konserwatorzy sieci,</t>
  </si>
  <si>
    <t>Pracownicy sektora, w szczególności pracownicy wykonujący swoją pracę w trybie pracy zdalnej.</t>
  </si>
  <si>
    <t>Pracownicy sektora wykonujący pracę w trybie pracy zdalnej.</t>
  </si>
  <si>
    <t>w tym zajęcia teoretyczne min. 5 godzin, max 10 godzin</t>
  </si>
  <si>
    <t>Pracownicy sektora – w szczególności administratorzy systemu, pracownicy działów HR, księgowości, asystenci zarządu, menadżerowie i team leaderzy działów operacyjnych</t>
  </si>
  <si>
    <t>Pracownicy sektora, w szczególności osoby odpowiedzialne za organizację spotkań w trybie zdalnym, asystenci zarządu, kierownicy projektów.</t>
  </si>
  <si>
    <t xml:space="preserve">Pracownicy sektora, w szczególności handlowcy, pracownicy działów marketingu i reklamy </t>
  </si>
  <si>
    <t>w tym zajęcia teoretyczne min. 5 godzin, max 12 godzin</t>
  </si>
  <si>
    <t>w tym zajęcia teoretyczne min. 12 godzin, max 20 godzin</t>
  </si>
  <si>
    <t>w tym zajęcia teoretyczne min. 6 godzin, max 10 godzin</t>
  </si>
  <si>
    <t>Pracownicy sektora, w szczególności pracownicy działów marketingu, reklamy i sprzedaży</t>
  </si>
  <si>
    <t>Pracownicy sektora, w tym w szczególności kadra kierownicza oraz zarządzająca zakładem oraz poszczególnymi działami ze szczególnym uwzględnieniem działów: BHP, produkcji, logistyki, księgowości I finansów, planowania i rozwoju.</t>
  </si>
  <si>
    <t>Pracownicy sektora, w tym w szczególności pracownicy działów BHP oraz pracownicy produkcji, ze szczególnym uwzględnieniem mistrzów, brygadzistów i liderów produkcji, a także kierowników produkcji</t>
  </si>
  <si>
    <t>Pracownicy sektora, w tym w szczególności pracownicy działów BHP oraz pracownicy działów logistycznych, łańcucha dostaw, zakupów,</t>
  </si>
  <si>
    <t>Pracownicy sektora, w tym w szczególności pracownicy działów BHP oraz kadry zarządzającej.</t>
  </si>
  <si>
    <t>Pracownicy sektora, w tym w szczególności specjaliści działów utrzymania ruchu produkcji, działów rozwojowych, planowania oraz produkcji</t>
  </si>
  <si>
    <t>w tym zajęcia teoretyczne min. 10 godzin, max 16 godzin</t>
  </si>
  <si>
    <t>Pracownicy sektora, w tym w szczególności kadra zarządzająca i kierownicza zakładów produkcyjnych,</t>
  </si>
  <si>
    <t>CHEMIA</t>
  </si>
  <si>
    <t>MOTO_WSPÓLNE</t>
  </si>
  <si>
    <t>w tym zajęcia teoretyczne min. 24 godz., max 24  godz.</t>
  </si>
  <si>
    <t xml:space="preserve">Kadra zarządzająca we wszystkich branżach sektora chemicznego. </t>
  </si>
  <si>
    <t>w tym zajęcia teoretyczne min. 6 godz., max 6  godz.</t>
  </si>
  <si>
    <t xml:space="preserve">Osoby pracujące we wszystkich branżach sektora chemicznego. </t>
  </si>
  <si>
    <t>w tym zajęcia teoretyczne min. 40 godz., max 40  godz.</t>
  </si>
  <si>
    <t xml:space="preserve">Osoby pracujące we wszystkich obszarach przemysłu chemicznego. </t>
  </si>
  <si>
    <t>w tym zajęcia teoretyczne min. 60 godz., max 60  godz.</t>
  </si>
  <si>
    <t>w tym zajęcia teoretyczne min. 48 godz., max 48  godz.</t>
  </si>
  <si>
    <t xml:space="preserve">Kwalifikacja kierowana jest do osób pracujących przy pracach zwiazanych z pakowaniem i przemieszczaniem substancji szczególnie niebezpiecznych i specjalnego przeznaczenia. Kwalifikacją mogą być również zainteresowane osoby pełniące rolę inspektorów BHP w chemicznych zakładach produkcyjnych oraz osoby zatrudnione w zewnętrznych organach nadzorujących warunki pracy w sektorze. </t>
  </si>
  <si>
    <t>w tym zajęcia teoretyczne min. 75 godz., max 75  godz.</t>
  </si>
  <si>
    <t>Osoby pracujące przy pracach związanych z produkcją chemiczną. Pracownicy średniego szczebla, utrzymania ruchu, bezpośredni pracownicy na liniach produkcyjnych, mistrzowie, szefowie zmian i technolodzy, kierownicy</t>
  </si>
  <si>
    <t>Osoby zatrudnione w firmach zajmujących się produkcją chemiczną, na stanowiskach związanych z projektowaniem produktów oraz procesu ich produkcji, opracowywaniem i wdrażaniem do produkcji receptur nowych lub zmodyfikowanych produktów, optymalizacją procesów technologicznych w produkcji.</t>
  </si>
  <si>
    <t xml:space="preserve">Osoby zatrudnione w firmach zajmujących się produkcją chemiczną, na stanowiskach związanych z projektowaniem produktów oraz procesu ich produkcji, opracowywaniem i wdrażaniem do produkcji receptur nowych lub zmodyfikowanych produktów, optymalizacją procesów technologicznych w produkcji. </t>
  </si>
  <si>
    <t>w tym zajęcia teoretyczne min. 50 godz., max 50  godz.</t>
  </si>
  <si>
    <t>Osoby zajmujące wysokospecjalistyczne stanowiska związane z utrzymaniem ruchu i pracownicy posiadający doświadczenie zawodowe związane z prowadzeniem badań laboratoryjnych w przemyśle chemicznym oraz pracujący w laboratoriach komercyjnych.</t>
  </si>
  <si>
    <t xml:space="preserve">Osoby zatrudnione w firmach zajmujących się produkcją produktów farmaceutycznych i biotechnologicznych, na stanowiskach związanych z projektowaniem produktów farmaceutycznych i biotechnologicznych oraz procesu ich produkcji, opracowywaniem i wdrażaniem do produkcji receptur nowych lub zmodyfikowanych produktów, optymalizacją procesów technologicznych w produkcji, m.in. pracownicy R&amp;D, technologii, produkcji, kontroli jakości. </t>
  </si>
  <si>
    <t>Osoby zatrudnione w firmach zajmujących się produkcją produktów farmaceutycznych i biotechnologicznych na stanowiskach związanych z projektowaniem procesu produkcji, opracowywaniem technologii produkcji nowych lub zmodyfikowanych produktów, optymalizacją procesów technologicznych w produkcji</t>
  </si>
  <si>
    <t xml:space="preserve">Osoby pracujące przy pracach związanych z produkcją nawozów, zarówno w zakładach produkcyjnych, laboratoriach. </t>
  </si>
  <si>
    <t>w tym zajęcia teoretyczne min. 60 godz., max 60 godz.</t>
  </si>
  <si>
    <t>Osoby zatrudnione w firmach zajmujących się produkcją produktów biobójczych na stanowiskach związanych z projektowaniem produktów oraz procesu ich produkcji, opracowywaniem i wdrażaniem do produkcji receptur nowych lub zmodyfikowanych produktów oraz prowadzaniem certyfi</t>
  </si>
  <si>
    <t>w tym zajęcia teoretyczne min. 5 godz., max 8 godz.</t>
  </si>
  <si>
    <t xml:space="preserve">Pracownicy sektora, którzy bezpośrednio lub pośrednio uczestniczą w procesie projektowania i tworzenia usługi rozwojowej </t>
  </si>
  <si>
    <t>w tym zajęcia teoretyczne min. 1 godz., max 2 godz.</t>
  </si>
  <si>
    <t>w tym zajęcia teoretyczne min. 3 godz., max 4 godz.</t>
  </si>
  <si>
    <t>Kadra kierownicza sektora oraz właściciele przedsiębiorstw sektora</t>
  </si>
  <si>
    <t>USŁUGI ROZWOJOWE</t>
  </si>
  <si>
    <t>L.p</t>
  </si>
  <si>
    <t>Sektor</t>
  </si>
  <si>
    <t>Usługa</t>
  </si>
  <si>
    <t>Max dofinansowanie osobogodziny usługi rozwojowej</t>
  </si>
  <si>
    <t>Czas trwania (h)</t>
  </si>
  <si>
    <t xml:space="preserve">Moto - Zasady bezpiecznej pracy zdalnej </t>
  </si>
  <si>
    <t xml:space="preserve">Moto - Zarządzanie kryzysowe w obliczu pandemii </t>
  </si>
  <si>
    <t>Moto - Praca zdalna - analiza ryzyka i cyberbezpieczeństwo</t>
  </si>
  <si>
    <t>Moto - Innowacyjne rozwiązania w czasie kryzysu</t>
  </si>
  <si>
    <t>Moto - Administrowanie sieciami (lokalną i rozległą)</t>
  </si>
  <si>
    <t>Moto - Tworzenie i rozwój rozwiązań chmurowych</t>
  </si>
  <si>
    <t>Moto - Wirtualizacja serwerów</t>
  </si>
  <si>
    <t>Moto - Zarządzanie cyberbezpieczeństwem</t>
  </si>
  <si>
    <t>Moto - Administrowanie bazami danych</t>
  </si>
  <si>
    <t>Moto - Zarządzanie obiegiem dokumentów elektronicznych (tekstowych i multimedialnych) w trybie pracy zdalnej</t>
  </si>
  <si>
    <t>Moto - Zarządzanie bezpiecznym przetwarzaniem danych w środowiskach rozproszonych, zabezpieczania baz danych, w tym szyfrowania</t>
  </si>
  <si>
    <t>Moto - Współpraca z klientem i jego obsługa w warunkach pracy zdalnej i izolacji społecznej</t>
  </si>
  <si>
    <t>Moto - Zarządzanie projektami w warunkach pracy zdalnej</t>
  </si>
  <si>
    <t>Moto - Organizacja i zarządzanie pracą zdalną z wykorzystaniem dostępnych technologii i narzędzi</t>
  </si>
  <si>
    <t>Moto - Instalowanie i konfigurowanie systemów do pracy zdalnej</t>
  </si>
  <si>
    <t>Moto - Bezpieczne korzystanie z narzędzi do pracy zdalnej</t>
  </si>
  <si>
    <t>Moto - Archiwizowanie efektów pracy zdalnej</t>
  </si>
  <si>
    <t>Moto - Zarządzanie obiegiem dokumentów w trybie pracy zdalnej</t>
  </si>
  <si>
    <t>Moto - Zestawianie i dokumentowanie tele- i wideokonferencji</t>
  </si>
  <si>
    <t>Moto - Obsługa klienta w trybie zdalnym</t>
  </si>
  <si>
    <t>Moto - Zarządzanie projektami w trybie pracy zdalnej</t>
  </si>
  <si>
    <t>Moto - Wdrażanie prowadzenia sprzedaży i obsługi klienta w e-commerce</t>
  </si>
  <si>
    <t>Moto - Organizacja sprzedaży i promocji w warunkach pandemii</t>
  </si>
  <si>
    <t>Moto - Marketing online</t>
  </si>
  <si>
    <t>Moto - Zarządzanie zakładem produkcyjnym w warunkach pandemii</t>
  </si>
  <si>
    <t>Moto - Prowadzenie procesów produkcyjnych w sytuacji zagrożenia epidemicznego</t>
  </si>
  <si>
    <t>Moto - Zaopatrzenie surowcowe zakładu produkcyjnego w warunkach pandemii</t>
  </si>
  <si>
    <t>Moto - Zarządzanie kryzysowe w przypadku wystąpienia zakażenia w zakładzie</t>
  </si>
  <si>
    <t>Moto - Wdrażanie rozwiązań w zakresie robotyzacji i automatyzacji procesów i ich obsługi</t>
  </si>
  <si>
    <t>Moto - Nowe modele biznesowe - dywersyfikacja działań, szukanie nisz w zakresie produkcji i usług, szukanie nowych grup docelowych (przy dywersyfikacji działań),</t>
  </si>
  <si>
    <t>Chemia - Wykorzystanie technologii informacyjno-komunikacyjnej w organizacji pracy zdalnej w sektorze chemicznym.</t>
  </si>
  <si>
    <t>Chemia - Dezynfekowanie powierzchni przemysłowych, instytucjonalnych, użytkowych, indywidualnych.</t>
  </si>
  <si>
    <t>Chemia - Optymalizowanie procesów obsługi aparatury technologicznej i analitycznej pod kątem pracy zdalnej.</t>
  </si>
  <si>
    <t>Chemia - Sporządzanie rekomendacji dla sposobów prowadzenia procesów chemicznych laboratoryjnych i produkcyjnych w sytuacji zagrożenia epidemicznego.</t>
  </si>
  <si>
    <t>Chemia - Wdrażanie rozwiązań w zakresie robotyzacji i automatyzacja procesów i ich obsługi analitycznej z wykorzystaniem sztucznej inteligencji i techniki cyfrowej.</t>
  </si>
  <si>
    <t>Chemia - Obsługiwanie systemów przemieszczania i pakowania substancji szczególnie niebezpiecznych i specjalnego przeznaczenia.</t>
  </si>
  <si>
    <t>Chemia - Zarządzanie bezpieczeństwem w procesach chemicznych.</t>
  </si>
  <si>
    <t>Chemia - Zarządzanie projektami B+R w sektorze chemicznymi.</t>
  </si>
  <si>
    <t>Chemia - Doradztwo technologiczne w innowacyjnych procesach produkcyjnych branży chemicznej.</t>
  </si>
  <si>
    <t>Chemia - Optymalizowanie procesów laboratoryjnych.</t>
  </si>
  <si>
    <t>Chemia - Projektowanie systemów monitorowania przebiegu procesów produkcji farmaceutycznej i biotechnologicznych.</t>
  </si>
  <si>
    <t>Chemia - Planowanie i organizowanie procesów pakowania w przemyśle farmaceutycznym, w oparciu o zautomatyzowane linie produkcyjne.</t>
  </si>
  <si>
    <t>Chemia - Analizowanie procesów produkcji nawozów w aspekcie zapewnienia bezpieczeństwa i higieny produkcji oraz zasad ergonomii.</t>
  </si>
  <si>
    <t>Chemia - Przygotowanie procesu uzyskania certyfikatu produktu biobójczego.</t>
  </si>
  <si>
    <t>Usługi Rozwojowe - Projektowanie i tworzenie zdalnej usługi rozwojowej</t>
  </si>
  <si>
    <t>Usługi Rozwojowe - Projektowanie i tworzenie zdalnej usługi rozwojowej -  moduł 1: METODOLOGIA PROJEKTOWANIA ZDALNYCH USŁUG ROZWOJOWYCH</t>
  </si>
  <si>
    <t>Usługi Rozwojowe - Projektowanie i tworzenie zdalnej usługi rozwojowej – moduł 2: TECHNOLOGIE  DO PROJEKTOWANIA I TWORZENIA ZDALNYCH USŁUG ROZWOJOWYCH</t>
  </si>
  <si>
    <t>Usługi Rozwojowe - Projektowanie i tworzenie zdalnej usługi rozwojowej – moduł 3: ASPEKTY PRAWNE I CYBERBEZPIECZEŃSTWO ZWIĄZANE Z TWORZENIEM  ZDALNYCH USŁUG ROZWOJOWYCH</t>
  </si>
  <si>
    <t>Usługi Rozwojowe - Realizowanie zdalnej usługi rozwojowej</t>
  </si>
  <si>
    <t>Usługi Rozwojowe - Realizowanie zdalnej usługi rozwojowej – moduł 1: METODOLOGIA REALIZOWANIA ZDALNYCH USŁUG ROZWOJOWYCH</t>
  </si>
  <si>
    <t>Usługi Rozwojowe - Realizowanie zdalnej usługi rozwojowej – moduł 2: TECHNOLOGIE DO REALIZOWANIA ZDALNYCH USŁUG ROZWOJOWYCH</t>
  </si>
  <si>
    <t>Usługi Rozwojowe - Realizowanie zdalnej usługi rozwojowej – moduł 3: ASPEKTY PRAWNE I CYBERBEZPIECZEŃSTWO ZWIĄZANE Z REALIZOWANIEM ZDALNYCH USŁUG ROZWOJOWYCH</t>
  </si>
  <si>
    <t>Usługi Rozwojowe - Doradztwo: Wypracowanie całościowej koncepcji (strategii transformacji cyfrowej) zmiany</t>
  </si>
  <si>
    <t>Max koszt kwalifikowalny osobogodziny usługi rozwojowej</t>
  </si>
  <si>
    <t>min.koszt dofinansowania</t>
  </si>
  <si>
    <t>max.koszt dofinansowania</t>
  </si>
  <si>
    <t>max. koszt kwalifikowalny</t>
  </si>
  <si>
    <t>max. koszt kwalifikowalny na osobę</t>
  </si>
  <si>
    <t>Maksymalny kwalifikowalny koszt na osobę w projekcie</t>
  </si>
  <si>
    <t>Min Czas trwania (h)</t>
  </si>
  <si>
    <t>Max Czas trwania (h)</t>
  </si>
  <si>
    <t>Maksymalny koszt osobogodziny (konkurencyjność)</t>
  </si>
  <si>
    <t>Maksymalny koszt usługi tego typu (konkurencyjność)</t>
  </si>
  <si>
    <t>Maksymalny koszt analizowanej usługi w projekcie (kwota wsparcia: dofinansowanie + wkład własny)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</si>
</sst>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_-;\-* #,##0_-;_-* &quot;-&quot;??_-;_-@_-"/>
    <numFmt numFmtId="165" formatCode="#,##0.00\ &quot;zł&quot;"/>
    <numFmt numFmtId="166" formatCode="#,##0_ \h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65" fontId="0" fillId="6" borderId="8" xfId="0" applyNumberForma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6" fillId="6" borderId="9" xfId="0" applyNumberFormat="1" applyFont="1" applyFill="1" applyBorder="1" applyAlignment="1">
      <alignment horizontal="center" vertical="center"/>
    </xf>
    <xf numFmtId="166" fontId="0" fillId="6" borderId="8" xfId="0" applyNumberFormat="1" applyFill="1" applyBorder="1" applyAlignment="1">
      <alignment horizontal="center" vertical="center"/>
    </xf>
    <xf numFmtId="0" fontId="0" fillId="7" borderId="7" xfId="0" applyFill="1" applyBorder="1" applyAlignment="1" applyProtection="1">
      <alignment horizontal="center" vertical="center" wrapText="1"/>
      <protection locked="0"/>
    </xf>
    <xf numFmtId="166" fontId="0" fillId="0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hidden="1"/>
    </xf>
    <xf numFmtId="0" fontId="5" fillId="5" borderId="3" xfId="0" applyFont="1" applyFill="1" applyBorder="1" applyAlignment="1" applyProtection="1">
      <alignment horizontal="left" vertical="top" wrapText="1"/>
      <protection hidden="1"/>
    </xf>
    <xf numFmtId="44" fontId="5" fillId="5" borderId="3" xfId="2" applyFont="1" applyFill="1" applyBorder="1" applyAlignment="1" applyProtection="1">
      <alignment horizontal="left" vertical="top" wrapText="1"/>
      <protection hidden="1"/>
    </xf>
    <xf numFmtId="164" fontId="5" fillId="5" borderId="3" xfId="1" applyNumberFormat="1" applyFont="1" applyFill="1" applyBorder="1" applyAlignment="1" applyProtection="1">
      <alignment horizontal="left" vertical="top" wrapText="1"/>
      <protection hidden="1"/>
    </xf>
    <xf numFmtId="44" fontId="5" fillId="5" borderId="4" xfId="2" applyFont="1" applyFill="1" applyBorder="1" applyAlignment="1" applyProtection="1">
      <alignment horizontal="left" vertical="top" wrapText="1"/>
      <protection hidden="1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44" fontId="0" fillId="2" borderId="1" xfId="2" applyFont="1" applyFill="1" applyBorder="1" applyAlignment="1" applyProtection="1">
      <alignment horizontal="left" vertical="center" wrapText="1"/>
      <protection hidden="1"/>
    </xf>
    <xf numFmtId="164" fontId="0" fillId="2" borderId="1" xfId="1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ont="1" applyFill="1" applyBorder="1" applyAlignment="1" applyProtection="1">
      <alignment horizontal="left" vertical="center"/>
      <protection hidden="1"/>
    </xf>
    <xf numFmtId="0" fontId="0" fillId="0" borderId="6" xfId="0" applyFont="1" applyBorder="1" applyAlignment="1" applyProtection="1">
      <alignment horizontal="left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4" fontId="4" fillId="0" borderId="1" xfId="2" applyFont="1" applyFill="1" applyBorder="1" applyAlignment="1" applyProtection="1">
      <alignment horizontal="left" vertical="center" wrapText="1"/>
      <protection hidden="1"/>
    </xf>
    <xf numFmtId="164" fontId="4" fillId="2" borderId="1" xfId="1" applyNumberFormat="1" applyFont="1" applyFill="1" applyBorder="1" applyAlignment="1" applyProtection="1">
      <alignment horizontal="left" vertical="center" wrapText="1"/>
      <protection hidden="1"/>
    </xf>
    <xf numFmtId="0" fontId="0" fillId="2" borderId="1" xfId="0" applyFont="1" applyFill="1" applyBorder="1" applyAlignment="1" applyProtection="1">
      <alignment horizontal="left"/>
      <protection hidden="1"/>
    </xf>
    <xf numFmtId="44" fontId="0" fillId="2" borderId="1" xfId="2" applyFont="1" applyFill="1" applyBorder="1" applyAlignment="1" applyProtection="1">
      <alignment horizontal="left" vertical="center"/>
      <protection hidden="1"/>
    </xf>
    <xf numFmtId="164" fontId="0" fillId="2" borderId="1" xfId="1" applyNumberFormat="1" applyFont="1" applyFill="1" applyBorder="1" applyAlignment="1" applyProtection="1">
      <alignment horizontal="left" vertical="center"/>
      <protection hidden="1"/>
    </xf>
    <xf numFmtId="44" fontId="0" fillId="2" borderId="1" xfId="2" applyFont="1" applyFill="1" applyBorder="1" applyAlignment="1" applyProtection="1">
      <alignment horizontal="left"/>
      <protection hidden="1"/>
    </xf>
    <xf numFmtId="0" fontId="0" fillId="2" borderId="6" xfId="0" applyFont="1" applyFill="1" applyBorder="1" applyAlignment="1" applyProtection="1">
      <alignment horizontal="left"/>
      <protection hidden="1"/>
    </xf>
    <xf numFmtId="0" fontId="0" fillId="3" borderId="1" xfId="0" applyFont="1" applyFill="1" applyBorder="1" applyAlignment="1" applyProtection="1">
      <alignment horizontal="left" vertical="center" wrapText="1"/>
      <protection hidden="1"/>
    </xf>
    <xf numFmtId="44" fontId="0" fillId="3" borderId="1" xfId="2" applyFont="1" applyFill="1" applyBorder="1" applyAlignment="1" applyProtection="1">
      <alignment horizontal="left" vertical="center"/>
      <protection hidden="1"/>
    </xf>
    <xf numFmtId="164" fontId="0" fillId="3" borderId="1" xfId="1" applyNumberFormat="1" applyFont="1" applyFill="1" applyBorder="1" applyAlignment="1" applyProtection="1">
      <alignment horizontal="left" vertical="center" wrapText="1"/>
      <protection hidden="1"/>
    </xf>
    <xf numFmtId="44" fontId="0" fillId="3" borderId="1" xfId="2" applyFont="1" applyFill="1" applyBorder="1" applyAlignment="1" applyProtection="1">
      <alignment horizontal="left" vertical="center" wrapText="1"/>
      <protection hidden="1"/>
    </xf>
    <xf numFmtId="0" fontId="0" fillId="3" borderId="6" xfId="0" applyFont="1" applyFill="1" applyBorder="1" applyAlignment="1" applyProtection="1">
      <alignment horizontal="left"/>
      <protection hidden="1"/>
    </xf>
    <xf numFmtId="0" fontId="0" fillId="4" borderId="1" xfId="0" applyFont="1" applyFill="1" applyBorder="1" applyAlignment="1" applyProtection="1">
      <alignment horizontal="left" vertical="center"/>
      <protection hidden="1"/>
    </xf>
    <xf numFmtId="0" fontId="0" fillId="4" borderId="1" xfId="0" applyFont="1" applyFill="1" applyBorder="1" applyAlignment="1" applyProtection="1">
      <alignment horizontal="left" vertical="center" wrapText="1"/>
      <protection hidden="1"/>
    </xf>
    <xf numFmtId="44" fontId="0" fillId="4" borderId="1" xfId="2" applyFont="1" applyFill="1" applyBorder="1" applyAlignment="1" applyProtection="1">
      <alignment horizontal="left" vertical="center"/>
      <protection hidden="1"/>
    </xf>
    <xf numFmtId="164" fontId="0" fillId="4" borderId="1" xfId="1" applyNumberFormat="1" applyFont="1" applyFill="1" applyBorder="1" applyAlignment="1" applyProtection="1">
      <alignment horizontal="left" vertical="center" wrapText="1"/>
      <protection hidden="1"/>
    </xf>
    <xf numFmtId="44" fontId="0" fillId="4" borderId="1" xfId="2" applyFont="1" applyFill="1" applyBorder="1" applyAlignment="1" applyProtection="1">
      <alignment horizontal="left" vertical="center" wrapText="1"/>
      <protection hidden="1"/>
    </xf>
    <xf numFmtId="0" fontId="0" fillId="4" borderId="6" xfId="0" applyFont="1" applyFill="1" applyBorder="1" applyAlignment="1" applyProtection="1">
      <alignment horizontal="left"/>
      <protection hidden="1"/>
    </xf>
    <xf numFmtId="0" fontId="0" fillId="4" borderId="8" xfId="0" applyFont="1" applyFill="1" applyBorder="1" applyAlignment="1" applyProtection="1">
      <alignment horizontal="left" vertical="center"/>
      <protection hidden="1"/>
    </xf>
    <xf numFmtId="0" fontId="0" fillId="4" borderId="8" xfId="0" applyFont="1" applyFill="1" applyBorder="1" applyAlignment="1" applyProtection="1">
      <alignment horizontal="left" vertical="center" wrapText="1"/>
      <protection hidden="1"/>
    </xf>
    <xf numFmtId="44" fontId="0" fillId="4" borderId="8" xfId="2" applyFont="1" applyFill="1" applyBorder="1" applyAlignment="1" applyProtection="1">
      <alignment horizontal="left" vertical="center" wrapText="1"/>
      <protection hidden="1"/>
    </xf>
    <xf numFmtId="164" fontId="0" fillId="4" borderId="8" xfId="1" applyNumberFormat="1" applyFont="1" applyFill="1" applyBorder="1" applyAlignment="1" applyProtection="1">
      <alignment horizontal="left" vertical="center" wrapText="1"/>
      <protection hidden="1"/>
    </xf>
    <xf numFmtId="0" fontId="0" fillId="4" borderId="9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Alignment="1" applyProtection="1">
      <alignment horizontal="left" vertical="center"/>
      <protection hidden="1"/>
    </xf>
    <xf numFmtId="44" fontId="0" fillId="2" borderId="0" xfId="2" applyFont="1" applyFill="1" applyProtection="1">
      <protection hidden="1"/>
    </xf>
    <xf numFmtId="164" fontId="0" fillId="2" borderId="0" xfId="1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0" xfId="0" applyFill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44" fontId="0" fillId="0" borderId="0" xfId="2" applyFont="1" applyProtection="1">
      <protection hidden="1"/>
    </xf>
    <xf numFmtId="164" fontId="0" fillId="0" borderId="0" xfId="1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0" fillId="3" borderId="5" xfId="0" applyFill="1" applyBorder="1" applyAlignment="1" applyProtection="1">
      <alignment horizontal="center" vertical="center" textRotation="90" wrapText="1"/>
      <protection hidden="1"/>
    </xf>
    <xf numFmtId="0" fontId="0" fillId="4" borderId="5" xfId="0" applyFill="1" applyBorder="1" applyAlignment="1" applyProtection="1">
      <alignment horizontal="center" vertical="center" textRotation="90"/>
      <protection hidden="1"/>
    </xf>
    <xf numFmtId="0" fontId="0" fillId="4" borderId="7" xfId="0" applyFill="1" applyBorder="1" applyAlignment="1" applyProtection="1">
      <alignment horizontal="center" vertical="center" textRotation="90"/>
      <protection hidden="1"/>
    </xf>
    <xf numFmtId="0" fontId="0" fillId="2" borderId="5" xfId="0" applyFill="1" applyBorder="1" applyAlignment="1" applyProtection="1">
      <alignment horizontal="center" vertical="center" textRotation="90" wrapText="1"/>
      <protection hidden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gdalena Kozińska" id="{A501B0E0-3EE5-4B0C-BF16-DB51FAF37E13}" userId="S::magdalena.kozinska@hrp.com.pl::346cf268-72b2-4eec-946e-974dfd7bc708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2" dT="2020-09-02T08:55:15.95" personId="{A501B0E0-3EE5-4B0C-BF16-DB51FAF37E13}" id="{0DD1790D-99CA-42E6-8CC8-ED54F440BDCC}">
    <text>dwie stawki 140 i 148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03A7-EF22-4009-A4D6-3C8DE7EB85CF}">
  <dimension ref="A1:H2"/>
  <sheetViews>
    <sheetView tabSelected="1" workbookViewId="0">
      <selection activeCell="A2" sqref="A2"/>
    </sheetView>
  </sheetViews>
  <sheetFormatPr defaultRowHeight="15" x14ac:dyDescent="0.25"/>
  <cols>
    <col min="1" max="1" width="36.140625" style="1" customWidth="1"/>
    <col min="2" max="6" width="21.42578125" style="2" customWidth="1"/>
    <col min="7" max="7" width="21.42578125" customWidth="1"/>
    <col min="8" max="8" width="28.28515625" customWidth="1"/>
  </cols>
  <sheetData>
    <row r="1" spans="1:8" ht="75" x14ac:dyDescent="0.25">
      <c r="A1" s="6" t="s">
        <v>103</v>
      </c>
      <c r="B1" s="7" t="s">
        <v>105</v>
      </c>
      <c r="C1" s="7" t="s">
        <v>165</v>
      </c>
      <c r="D1" s="7" t="s">
        <v>166</v>
      </c>
      <c r="E1" s="7" t="s">
        <v>167</v>
      </c>
      <c r="F1" s="7" t="s">
        <v>168</v>
      </c>
      <c r="G1" s="7" t="s">
        <v>164</v>
      </c>
      <c r="H1" s="8" t="s">
        <v>169</v>
      </c>
    </row>
    <row r="2" spans="1:8" ht="30.75" thickBot="1" x14ac:dyDescent="0.3">
      <c r="A2" s="11" t="s">
        <v>143</v>
      </c>
      <c r="B2" s="12"/>
      <c r="C2" s="10">
        <f>SUMIF(CENNIK!D2:D54,Kalkulator!A2,CENNIK!G2:G54)</f>
        <v>150</v>
      </c>
      <c r="D2" s="10">
        <f>SUMIF(CENNIK!D2:D54,Kalkulator!A2,CENNIK!H2:H54)</f>
        <v>150</v>
      </c>
      <c r="E2" s="5">
        <f>SUMIF(CENNIK!D2:D54,Kalkulator!A2,CENNIK!F2:F54)</f>
        <v>120</v>
      </c>
      <c r="F2" s="5">
        <f>SUMIF(CENNIK!D2:D54,Kalkulator!A2,CENNIK!K2:K54)</f>
        <v>18000</v>
      </c>
      <c r="G2" s="5">
        <f>SUMIF(CENNIK!D2:D54,Kalkulator!A2,CENNIK!L2:L54)</f>
        <v>10770</v>
      </c>
      <c r="H2" s="9" t="str">
        <f>IF(B2&lt;C2,"Za krótki czas trwania!",IF(B2&gt;D2,"Za długi czas trwania!",MIN(F2,G2,B2*E2)))</f>
        <v>Za krótki czas trwania!</v>
      </c>
    </row>
  </sheetData>
  <sheetProtection algorithmName="SHA-512" hashValue="+lJg1kagzzS9STPP2wol1WzdahGs3jEWWGvK4gYCP/eEJMeS66jLs168l5OJMH9GJsCzDMRlI/2xHjjkh4Mddw==" saltValue="NEW6CvvDGJ1ynXQRdS7PnQ==" spinCount="100000" sheet="1" objects="1" scenarios="1"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4C6E77-20D7-4DB0-9530-8A6B0345E670}">
          <x14:formula1>
            <xm:f>CENNIK!$D$2:$D$54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27DF-EAD3-4FD8-AF46-35ADCE5237A4}">
  <dimension ref="A1:S59"/>
  <sheetViews>
    <sheetView topLeftCell="O4" zoomScale="115" zoomScaleNormal="115" workbookViewId="0">
      <selection activeCell="U19" sqref="U19"/>
    </sheetView>
  </sheetViews>
  <sheetFormatPr defaultRowHeight="10.9" customHeight="1" x14ac:dyDescent="0.25"/>
  <cols>
    <col min="1" max="1" width="38.140625" style="47" hidden="1" customWidth="1"/>
    <col min="2" max="2" width="3.85546875" style="54" hidden="1" customWidth="1"/>
    <col min="3" max="3" width="19.85546875" style="54" hidden="1" customWidth="1"/>
    <col min="4" max="4" width="35.5703125" style="55" hidden="1" customWidth="1"/>
    <col min="5" max="6" width="13.140625" style="56" hidden="1" customWidth="1"/>
    <col min="7" max="8" width="5.42578125" style="57" hidden="1" customWidth="1"/>
    <col min="9" max="11" width="12.85546875" style="56" hidden="1" customWidth="1"/>
    <col min="12" max="12" width="12.5703125" style="56" hidden="1" customWidth="1"/>
    <col min="13" max="13" width="213" style="58" hidden="1" customWidth="1"/>
    <col min="14" max="14" width="51.7109375" style="47" hidden="1" customWidth="1"/>
  </cols>
  <sheetData>
    <row r="1" spans="1:14" ht="45" x14ac:dyDescent="0.25">
      <c r="A1" s="13"/>
      <c r="B1" s="14" t="s">
        <v>101</v>
      </c>
      <c r="C1" s="14" t="s">
        <v>102</v>
      </c>
      <c r="D1" s="14" t="s">
        <v>103</v>
      </c>
      <c r="E1" s="15" t="s">
        <v>104</v>
      </c>
      <c r="F1" s="15" t="s">
        <v>159</v>
      </c>
      <c r="G1" s="16" t="s">
        <v>3</v>
      </c>
      <c r="H1" s="16" t="s">
        <v>4</v>
      </c>
      <c r="I1" s="15" t="s">
        <v>160</v>
      </c>
      <c r="J1" s="15" t="s">
        <v>161</v>
      </c>
      <c r="K1" s="15" t="s">
        <v>162</v>
      </c>
      <c r="L1" s="15" t="s">
        <v>163</v>
      </c>
      <c r="M1" s="14" t="s">
        <v>7</v>
      </c>
      <c r="N1" s="17" t="s">
        <v>5</v>
      </c>
    </row>
    <row r="2" spans="1:14" ht="10.9" customHeight="1" x14ac:dyDescent="0.25">
      <c r="A2" s="63" t="s">
        <v>0</v>
      </c>
      <c r="B2" s="18" t="s">
        <v>12</v>
      </c>
      <c r="C2" s="18" t="s">
        <v>39</v>
      </c>
      <c r="D2" s="18" t="s">
        <v>106</v>
      </c>
      <c r="E2" s="19">
        <v>200</v>
      </c>
      <c r="F2" s="19">
        <f>E2/0.8</f>
        <v>250</v>
      </c>
      <c r="G2" s="20">
        <v>15</v>
      </c>
      <c r="H2" s="20">
        <v>30</v>
      </c>
      <c r="I2" s="19">
        <f>E2*G2</f>
        <v>3000</v>
      </c>
      <c r="J2" s="19">
        <f>E2*H2</f>
        <v>6000</v>
      </c>
      <c r="K2" s="19">
        <f>F2*H2</f>
        <v>7500</v>
      </c>
      <c r="L2" s="19">
        <v>8500</v>
      </c>
      <c r="M2" s="21" t="s">
        <v>8</v>
      </c>
      <c r="N2" s="22" t="s">
        <v>6</v>
      </c>
    </row>
    <row r="3" spans="1:14" ht="10.9" customHeight="1" x14ac:dyDescent="0.25">
      <c r="A3" s="63"/>
      <c r="B3" s="18" t="s">
        <v>13</v>
      </c>
      <c r="C3" s="18" t="s">
        <v>39</v>
      </c>
      <c r="D3" s="18" t="s">
        <v>107</v>
      </c>
      <c r="E3" s="19">
        <v>200</v>
      </c>
      <c r="F3" s="19">
        <f t="shared" ref="F3:F54" si="0">E3/0.8</f>
        <v>250</v>
      </c>
      <c r="G3" s="20">
        <v>15</v>
      </c>
      <c r="H3" s="20">
        <v>30</v>
      </c>
      <c r="I3" s="19">
        <f t="shared" ref="I3:I31" si="1">E3*G3</f>
        <v>3000</v>
      </c>
      <c r="J3" s="19">
        <f t="shared" ref="J3:J31" si="2">E3*H3</f>
        <v>6000</v>
      </c>
      <c r="K3" s="19">
        <f t="shared" ref="K3:K54" si="3">F3*H3</f>
        <v>7500</v>
      </c>
      <c r="L3" s="19">
        <v>8500</v>
      </c>
      <c r="M3" s="21" t="s">
        <v>10</v>
      </c>
      <c r="N3" s="22" t="s">
        <v>9</v>
      </c>
    </row>
    <row r="4" spans="1:14" ht="10.9" customHeight="1" x14ac:dyDescent="0.25">
      <c r="A4" s="63"/>
      <c r="B4" s="18" t="s">
        <v>14</v>
      </c>
      <c r="C4" s="18" t="s">
        <v>39</v>
      </c>
      <c r="D4" s="18" t="s">
        <v>108</v>
      </c>
      <c r="E4" s="19">
        <v>200</v>
      </c>
      <c r="F4" s="19">
        <f t="shared" si="0"/>
        <v>250</v>
      </c>
      <c r="G4" s="20">
        <v>15</v>
      </c>
      <c r="H4" s="20">
        <v>40</v>
      </c>
      <c r="I4" s="19">
        <f t="shared" si="1"/>
        <v>3000</v>
      </c>
      <c r="J4" s="19">
        <f t="shared" si="2"/>
        <v>8000</v>
      </c>
      <c r="K4" s="19">
        <f t="shared" si="3"/>
        <v>10000</v>
      </c>
      <c r="L4" s="19">
        <v>8500</v>
      </c>
      <c r="M4" s="21" t="s">
        <v>11</v>
      </c>
      <c r="N4" s="22" t="s">
        <v>9</v>
      </c>
    </row>
    <row r="5" spans="1:14" ht="10.9" customHeight="1" x14ac:dyDescent="0.25">
      <c r="A5" s="63"/>
      <c r="B5" s="18" t="s">
        <v>15</v>
      </c>
      <c r="C5" s="18" t="s">
        <v>39</v>
      </c>
      <c r="D5" s="18" t="s">
        <v>109</v>
      </c>
      <c r="E5" s="19">
        <v>200</v>
      </c>
      <c r="F5" s="19">
        <f t="shared" si="0"/>
        <v>250</v>
      </c>
      <c r="G5" s="20">
        <v>15</v>
      </c>
      <c r="H5" s="20">
        <v>40</v>
      </c>
      <c r="I5" s="19">
        <f t="shared" si="1"/>
        <v>3000</v>
      </c>
      <c r="J5" s="19">
        <f t="shared" si="2"/>
        <v>8000</v>
      </c>
      <c r="K5" s="19">
        <f t="shared" si="3"/>
        <v>10000</v>
      </c>
      <c r="L5" s="19">
        <v>8500</v>
      </c>
      <c r="M5" s="21" t="s">
        <v>38</v>
      </c>
      <c r="N5" s="22" t="s">
        <v>9</v>
      </c>
    </row>
    <row r="6" spans="1:14" ht="10.9" customHeight="1" x14ac:dyDescent="0.25">
      <c r="A6" s="63"/>
      <c r="B6" s="18" t="s">
        <v>12</v>
      </c>
      <c r="C6" s="18" t="s">
        <v>74</v>
      </c>
      <c r="D6" s="18" t="s">
        <v>110</v>
      </c>
      <c r="E6" s="19">
        <v>169</v>
      </c>
      <c r="F6" s="19">
        <f t="shared" si="0"/>
        <v>211.25</v>
      </c>
      <c r="G6" s="20">
        <v>20</v>
      </c>
      <c r="H6" s="20">
        <v>35</v>
      </c>
      <c r="I6" s="19">
        <f t="shared" si="1"/>
        <v>3380</v>
      </c>
      <c r="J6" s="19">
        <f t="shared" si="2"/>
        <v>5915</v>
      </c>
      <c r="K6" s="19">
        <f t="shared" si="3"/>
        <v>7393.75</v>
      </c>
      <c r="L6" s="19">
        <v>8500</v>
      </c>
      <c r="M6" s="21" t="s">
        <v>41</v>
      </c>
      <c r="N6" s="22" t="s">
        <v>40</v>
      </c>
    </row>
    <row r="7" spans="1:14" ht="10.9" customHeight="1" x14ac:dyDescent="0.25">
      <c r="A7" s="63"/>
      <c r="B7" s="18" t="s">
        <v>13</v>
      </c>
      <c r="C7" s="18" t="s">
        <v>74</v>
      </c>
      <c r="D7" s="18" t="s">
        <v>111</v>
      </c>
      <c r="E7" s="19">
        <v>169</v>
      </c>
      <c r="F7" s="19">
        <f t="shared" si="0"/>
        <v>211.25</v>
      </c>
      <c r="G7" s="20">
        <v>20</v>
      </c>
      <c r="H7" s="20">
        <v>35</v>
      </c>
      <c r="I7" s="19">
        <f t="shared" si="1"/>
        <v>3380</v>
      </c>
      <c r="J7" s="19">
        <f t="shared" si="2"/>
        <v>5915</v>
      </c>
      <c r="K7" s="19">
        <f t="shared" si="3"/>
        <v>7393.75</v>
      </c>
      <c r="L7" s="19">
        <v>8500</v>
      </c>
      <c r="M7" s="21" t="s">
        <v>43</v>
      </c>
      <c r="N7" s="22" t="s">
        <v>42</v>
      </c>
    </row>
    <row r="8" spans="1:14" ht="10.9" customHeight="1" x14ac:dyDescent="0.25">
      <c r="A8" s="63"/>
      <c r="B8" s="18" t="s">
        <v>14</v>
      </c>
      <c r="C8" s="18" t="s">
        <v>74</v>
      </c>
      <c r="D8" s="18" t="s">
        <v>112</v>
      </c>
      <c r="E8" s="19">
        <v>169</v>
      </c>
      <c r="F8" s="19">
        <f t="shared" si="0"/>
        <v>211.25</v>
      </c>
      <c r="G8" s="20">
        <v>18</v>
      </c>
      <c r="H8" s="20">
        <v>35</v>
      </c>
      <c r="I8" s="19">
        <f t="shared" si="1"/>
        <v>3042</v>
      </c>
      <c r="J8" s="19">
        <f t="shared" si="2"/>
        <v>5915</v>
      </c>
      <c r="K8" s="19">
        <f t="shared" si="3"/>
        <v>7393.75</v>
      </c>
      <c r="L8" s="19">
        <v>8500</v>
      </c>
      <c r="M8" s="21" t="s">
        <v>44</v>
      </c>
      <c r="N8" s="22" t="s">
        <v>42</v>
      </c>
    </row>
    <row r="9" spans="1:14" ht="10.9" customHeight="1" x14ac:dyDescent="0.25">
      <c r="A9" s="63"/>
      <c r="B9" s="18" t="s">
        <v>15</v>
      </c>
      <c r="C9" s="18" t="s">
        <v>74</v>
      </c>
      <c r="D9" s="18" t="s">
        <v>113</v>
      </c>
      <c r="E9" s="19">
        <v>169</v>
      </c>
      <c r="F9" s="19">
        <f t="shared" si="0"/>
        <v>211.25</v>
      </c>
      <c r="G9" s="20">
        <v>18</v>
      </c>
      <c r="H9" s="20">
        <v>35</v>
      </c>
      <c r="I9" s="19">
        <f t="shared" si="1"/>
        <v>3042</v>
      </c>
      <c r="J9" s="19">
        <f t="shared" si="2"/>
        <v>5915</v>
      </c>
      <c r="K9" s="19">
        <f t="shared" si="3"/>
        <v>7393.75</v>
      </c>
      <c r="L9" s="19">
        <v>8500</v>
      </c>
      <c r="M9" s="21" t="s">
        <v>45</v>
      </c>
      <c r="N9" s="22" t="s">
        <v>40</v>
      </c>
    </row>
    <row r="10" spans="1:14" ht="10.9" customHeight="1" x14ac:dyDescent="0.25">
      <c r="A10" s="63"/>
      <c r="B10" s="18" t="s">
        <v>16</v>
      </c>
      <c r="C10" s="18" t="s">
        <v>74</v>
      </c>
      <c r="D10" s="18" t="s">
        <v>114</v>
      </c>
      <c r="E10" s="19">
        <v>140</v>
      </c>
      <c r="F10" s="19">
        <f t="shared" si="0"/>
        <v>175</v>
      </c>
      <c r="G10" s="20">
        <v>18</v>
      </c>
      <c r="H10" s="20">
        <v>35</v>
      </c>
      <c r="I10" s="19">
        <f t="shared" si="1"/>
        <v>2520</v>
      </c>
      <c r="J10" s="19">
        <f t="shared" si="2"/>
        <v>4900</v>
      </c>
      <c r="K10" s="19">
        <f t="shared" si="3"/>
        <v>6125</v>
      </c>
      <c r="L10" s="19">
        <v>8500</v>
      </c>
      <c r="M10" s="21" t="s">
        <v>47</v>
      </c>
      <c r="N10" s="22" t="s">
        <v>46</v>
      </c>
    </row>
    <row r="11" spans="1:14" ht="10.9" customHeight="1" x14ac:dyDescent="0.25">
      <c r="A11" s="63"/>
      <c r="B11" s="18" t="s">
        <v>17</v>
      </c>
      <c r="C11" s="18" t="s">
        <v>74</v>
      </c>
      <c r="D11" s="18" t="s">
        <v>115</v>
      </c>
      <c r="E11" s="19">
        <v>140</v>
      </c>
      <c r="F11" s="19">
        <f t="shared" si="0"/>
        <v>175</v>
      </c>
      <c r="G11" s="20">
        <v>18</v>
      </c>
      <c r="H11" s="20">
        <v>35</v>
      </c>
      <c r="I11" s="19">
        <f t="shared" si="1"/>
        <v>2520</v>
      </c>
      <c r="J11" s="19">
        <f t="shared" si="2"/>
        <v>4900</v>
      </c>
      <c r="K11" s="19">
        <f t="shared" si="3"/>
        <v>6125</v>
      </c>
      <c r="L11" s="19">
        <v>8500</v>
      </c>
      <c r="M11" s="21" t="s">
        <v>48</v>
      </c>
      <c r="N11" s="22" t="s">
        <v>46</v>
      </c>
    </row>
    <row r="12" spans="1:14" ht="10.9" customHeight="1" x14ac:dyDescent="0.25">
      <c r="A12" s="63"/>
      <c r="B12" s="18" t="s">
        <v>18</v>
      </c>
      <c r="C12" s="18" t="s">
        <v>74</v>
      </c>
      <c r="D12" s="18" t="s">
        <v>116</v>
      </c>
      <c r="E12" s="19">
        <v>163</v>
      </c>
      <c r="F12" s="19">
        <f t="shared" si="0"/>
        <v>203.75</v>
      </c>
      <c r="G12" s="20">
        <v>20</v>
      </c>
      <c r="H12" s="20">
        <v>35</v>
      </c>
      <c r="I12" s="19">
        <f t="shared" si="1"/>
        <v>3260</v>
      </c>
      <c r="J12" s="19">
        <f t="shared" si="2"/>
        <v>5705</v>
      </c>
      <c r="K12" s="19">
        <f t="shared" si="3"/>
        <v>7131.25</v>
      </c>
      <c r="L12" s="19">
        <v>8500</v>
      </c>
      <c r="M12" s="21" t="s">
        <v>49</v>
      </c>
      <c r="N12" s="22" t="s">
        <v>40</v>
      </c>
    </row>
    <row r="13" spans="1:14" ht="10.9" customHeight="1" x14ac:dyDescent="0.25">
      <c r="A13" s="63"/>
      <c r="B13" s="18" t="s">
        <v>19</v>
      </c>
      <c r="C13" s="18" t="s">
        <v>74</v>
      </c>
      <c r="D13" s="18" t="s">
        <v>117</v>
      </c>
      <c r="E13" s="19">
        <v>148</v>
      </c>
      <c r="F13" s="19">
        <f t="shared" si="0"/>
        <v>185</v>
      </c>
      <c r="G13" s="20">
        <v>15</v>
      </c>
      <c r="H13" s="20">
        <v>35</v>
      </c>
      <c r="I13" s="19">
        <f t="shared" si="1"/>
        <v>2220</v>
      </c>
      <c r="J13" s="19">
        <f t="shared" si="2"/>
        <v>5180</v>
      </c>
      <c r="K13" s="19">
        <f t="shared" si="3"/>
        <v>6475</v>
      </c>
      <c r="L13" s="19">
        <v>8500</v>
      </c>
      <c r="M13" s="21" t="s">
        <v>51</v>
      </c>
      <c r="N13" s="22" t="s">
        <v>50</v>
      </c>
    </row>
    <row r="14" spans="1:14" ht="10.9" customHeight="1" x14ac:dyDescent="0.25">
      <c r="A14" s="63"/>
      <c r="B14" s="18" t="s">
        <v>20</v>
      </c>
      <c r="C14" s="18" t="s">
        <v>74</v>
      </c>
      <c r="D14" s="23" t="s">
        <v>118</v>
      </c>
      <c r="E14" s="24">
        <v>140</v>
      </c>
      <c r="F14" s="24">
        <f t="shared" si="0"/>
        <v>175</v>
      </c>
      <c r="G14" s="25">
        <v>18</v>
      </c>
      <c r="H14" s="25">
        <v>35</v>
      </c>
      <c r="I14" s="19">
        <f t="shared" si="1"/>
        <v>2520</v>
      </c>
      <c r="J14" s="19">
        <f t="shared" si="2"/>
        <v>4900</v>
      </c>
      <c r="K14" s="19">
        <f t="shared" si="3"/>
        <v>6125</v>
      </c>
      <c r="L14" s="19">
        <v>8500</v>
      </c>
      <c r="M14" s="21" t="s">
        <v>52</v>
      </c>
      <c r="N14" s="22" t="s">
        <v>50</v>
      </c>
    </row>
    <row r="15" spans="1:14" ht="10.9" customHeight="1" x14ac:dyDescent="0.25">
      <c r="A15" s="63"/>
      <c r="B15" s="18" t="s">
        <v>21</v>
      </c>
      <c r="C15" s="18" t="s">
        <v>74</v>
      </c>
      <c r="D15" s="18" t="s">
        <v>119</v>
      </c>
      <c r="E15" s="19">
        <v>80</v>
      </c>
      <c r="F15" s="19">
        <f t="shared" si="0"/>
        <v>100</v>
      </c>
      <c r="G15" s="20">
        <v>15</v>
      </c>
      <c r="H15" s="20">
        <v>35</v>
      </c>
      <c r="I15" s="19">
        <f t="shared" si="1"/>
        <v>1200</v>
      </c>
      <c r="J15" s="19">
        <f t="shared" si="2"/>
        <v>2800</v>
      </c>
      <c r="K15" s="19">
        <f t="shared" si="3"/>
        <v>3500</v>
      </c>
      <c r="L15" s="19">
        <v>8500</v>
      </c>
      <c r="M15" s="21" t="s">
        <v>53</v>
      </c>
      <c r="N15" s="22" t="s">
        <v>50</v>
      </c>
    </row>
    <row r="16" spans="1:14" ht="10.9" customHeight="1" x14ac:dyDescent="0.25">
      <c r="A16" s="63"/>
      <c r="B16" s="18" t="s">
        <v>22</v>
      </c>
      <c r="C16" s="18" t="s">
        <v>74</v>
      </c>
      <c r="D16" s="18" t="s">
        <v>120</v>
      </c>
      <c r="E16" s="19">
        <v>80</v>
      </c>
      <c r="F16" s="19">
        <f t="shared" si="0"/>
        <v>100</v>
      </c>
      <c r="G16" s="20">
        <v>15</v>
      </c>
      <c r="H16" s="20">
        <v>35</v>
      </c>
      <c r="I16" s="19">
        <f t="shared" si="1"/>
        <v>1200</v>
      </c>
      <c r="J16" s="19">
        <f t="shared" si="2"/>
        <v>2800</v>
      </c>
      <c r="K16" s="19">
        <f t="shared" si="3"/>
        <v>3500</v>
      </c>
      <c r="L16" s="19">
        <v>8500</v>
      </c>
      <c r="M16" s="21" t="s">
        <v>55</v>
      </c>
      <c r="N16" s="22" t="s">
        <v>54</v>
      </c>
    </row>
    <row r="17" spans="1:19" ht="10.9" customHeight="1" x14ac:dyDescent="0.25">
      <c r="A17" s="63"/>
      <c r="B17" s="18" t="s">
        <v>23</v>
      </c>
      <c r="C17" s="18" t="s">
        <v>74</v>
      </c>
      <c r="D17" s="18" t="s">
        <v>121</v>
      </c>
      <c r="E17" s="19">
        <v>80</v>
      </c>
      <c r="F17" s="19">
        <f t="shared" si="0"/>
        <v>100</v>
      </c>
      <c r="G17" s="20">
        <v>15</v>
      </c>
      <c r="H17" s="20">
        <v>35</v>
      </c>
      <c r="I17" s="19">
        <f t="shared" si="1"/>
        <v>1200</v>
      </c>
      <c r="J17" s="19">
        <f t="shared" si="2"/>
        <v>2800</v>
      </c>
      <c r="K17" s="19">
        <f t="shared" si="3"/>
        <v>3500</v>
      </c>
      <c r="L17" s="19">
        <v>8500</v>
      </c>
      <c r="M17" s="21" t="s">
        <v>56</v>
      </c>
      <c r="N17" s="22" t="s">
        <v>54</v>
      </c>
    </row>
    <row r="18" spans="1:19" ht="10.9" customHeight="1" x14ac:dyDescent="0.25">
      <c r="A18" s="63"/>
      <c r="B18" s="18" t="s">
        <v>24</v>
      </c>
      <c r="C18" s="18" t="s">
        <v>74</v>
      </c>
      <c r="D18" s="18" t="s">
        <v>122</v>
      </c>
      <c r="E18" s="19">
        <v>80</v>
      </c>
      <c r="F18" s="19">
        <f t="shared" si="0"/>
        <v>100</v>
      </c>
      <c r="G18" s="20">
        <v>10</v>
      </c>
      <c r="H18" s="20">
        <v>25</v>
      </c>
      <c r="I18" s="19">
        <f t="shared" si="1"/>
        <v>800</v>
      </c>
      <c r="J18" s="19">
        <f t="shared" si="2"/>
        <v>2000</v>
      </c>
      <c r="K18" s="19">
        <f t="shared" si="3"/>
        <v>2500</v>
      </c>
      <c r="L18" s="19">
        <v>8500</v>
      </c>
      <c r="M18" s="21" t="s">
        <v>57</v>
      </c>
      <c r="N18" s="22" t="s">
        <v>58</v>
      </c>
    </row>
    <row r="19" spans="1:19" ht="10.9" customHeight="1" x14ac:dyDescent="0.25">
      <c r="A19" s="63"/>
      <c r="B19" s="18" t="s">
        <v>25</v>
      </c>
      <c r="C19" s="18" t="s">
        <v>74</v>
      </c>
      <c r="D19" s="18" t="s">
        <v>123</v>
      </c>
      <c r="E19" s="19">
        <v>93</v>
      </c>
      <c r="F19" s="19">
        <f t="shared" si="0"/>
        <v>116.25</v>
      </c>
      <c r="G19" s="20">
        <v>12</v>
      </c>
      <c r="H19" s="20">
        <v>35</v>
      </c>
      <c r="I19" s="19">
        <f t="shared" si="1"/>
        <v>1116</v>
      </c>
      <c r="J19" s="19">
        <f t="shared" si="2"/>
        <v>3255</v>
      </c>
      <c r="K19" s="19">
        <f t="shared" si="3"/>
        <v>4068.75</v>
      </c>
      <c r="L19" s="19">
        <v>8500</v>
      </c>
      <c r="M19" s="21" t="s">
        <v>59</v>
      </c>
      <c r="N19" s="22" t="s">
        <v>58</v>
      </c>
    </row>
    <row r="20" spans="1:19" ht="10.9" customHeight="1" x14ac:dyDescent="0.25">
      <c r="A20" s="63"/>
      <c r="B20" s="18" t="s">
        <v>26</v>
      </c>
      <c r="C20" s="18" t="s">
        <v>74</v>
      </c>
      <c r="D20" s="18" t="s">
        <v>124</v>
      </c>
      <c r="E20" s="19">
        <v>120</v>
      </c>
      <c r="F20" s="19">
        <f t="shared" si="0"/>
        <v>150</v>
      </c>
      <c r="G20" s="20">
        <v>12</v>
      </c>
      <c r="H20" s="20">
        <v>35</v>
      </c>
      <c r="I20" s="19">
        <f t="shared" si="1"/>
        <v>1440</v>
      </c>
      <c r="J20" s="19">
        <f t="shared" si="2"/>
        <v>4200</v>
      </c>
      <c r="K20" s="19">
        <f t="shared" si="3"/>
        <v>5250</v>
      </c>
      <c r="L20" s="19">
        <v>8500</v>
      </c>
      <c r="M20" s="21" t="s">
        <v>60</v>
      </c>
      <c r="N20" s="22" t="s">
        <v>58</v>
      </c>
    </row>
    <row r="21" spans="1:19" ht="10.9" customHeight="1" x14ac:dyDescent="0.25">
      <c r="A21" s="63"/>
      <c r="B21" s="18" t="s">
        <v>27</v>
      </c>
      <c r="C21" s="18" t="s">
        <v>74</v>
      </c>
      <c r="D21" s="18" t="s">
        <v>125</v>
      </c>
      <c r="E21" s="19">
        <v>148</v>
      </c>
      <c r="F21" s="19">
        <f t="shared" si="0"/>
        <v>185</v>
      </c>
      <c r="G21" s="20">
        <v>10</v>
      </c>
      <c r="H21" s="20">
        <v>20</v>
      </c>
      <c r="I21" s="19">
        <f t="shared" si="1"/>
        <v>1480</v>
      </c>
      <c r="J21" s="19">
        <f t="shared" si="2"/>
        <v>2960</v>
      </c>
      <c r="K21" s="19">
        <f t="shared" si="3"/>
        <v>3700</v>
      </c>
      <c r="L21" s="19">
        <v>8500</v>
      </c>
      <c r="M21" s="21" t="s">
        <v>61</v>
      </c>
      <c r="N21" s="22" t="s">
        <v>58</v>
      </c>
    </row>
    <row r="22" spans="1:19" ht="10.9" customHeight="1" x14ac:dyDescent="0.25">
      <c r="A22" s="63"/>
      <c r="B22" s="18" t="s">
        <v>28</v>
      </c>
      <c r="C22" s="18" t="s">
        <v>74</v>
      </c>
      <c r="D22" s="23" t="s">
        <v>126</v>
      </c>
      <c r="E22" s="24">
        <v>148</v>
      </c>
      <c r="F22" s="24">
        <f t="shared" si="0"/>
        <v>185</v>
      </c>
      <c r="G22" s="25">
        <v>10</v>
      </c>
      <c r="H22" s="25">
        <v>25</v>
      </c>
      <c r="I22" s="19">
        <f t="shared" si="1"/>
        <v>1480</v>
      </c>
      <c r="J22" s="19">
        <f t="shared" si="2"/>
        <v>3700</v>
      </c>
      <c r="K22" s="19">
        <f t="shared" si="3"/>
        <v>4625</v>
      </c>
      <c r="L22" s="19">
        <v>8500</v>
      </c>
      <c r="M22" s="21" t="s">
        <v>52</v>
      </c>
      <c r="N22" s="22" t="s">
        <v>62</v>
      </c>
    </row>
    <row r="23" spans="1:19" ht="10.9" customHeight="1" x14ac:dyDescent="0.25">
      <c r="A23" s="63"/>
      <c r="B23" s="18" t="s">
        <v>29</v>
      </c>
      <c r="C23" s="18" t="s">
        <v>74</v>
      </c>
      <c r="D23" s="18" t="s">
        <v>127</v>
      </c>
      <c r="E23" s="19">
        <v>148</v>
      </c>
      <c r="F23" s="19">
        <f t="shared" si="0"/>
        <v>185</v>
      </c>
      <c r="G23" s="20">
        <v>20</v>
      </c>
      <c r="H23" s="20">
        <v>35</v>
      </c>
      <c r="I23" s="19">
        <f t="shared" si="1"/>
        <v>2960</v>
      </c>
      <c r="J23" s="19">
        <f t="shared" si="2"/>
        <v>5180</v>
      </c>
      <c r="K23" s="19">
        <f t="shared" si="3"/>
        <v>6475</v>
      </c>
      <c r="L23" s="19">
        <v>8500</v>
      </c>
      <c r="M23" s="21" t="s">
        <v>51</v>
      </c>
      <c r="N23" s="22" t="s">
        <v>63</v>
      </c>
    </row>
    <row r="24" spans="1:19" ht="10.9" customHeight="1" x14ac:dyDescent="0.25">
      <c r="A24" s="63"/>
      <c r="B24" s="18" t="s">
        <v>30</v>
      </c>
      <c r="C24" s="18" t="s">
        <v>74</v>
      </c>
      <c r="D24" s="18" t="s">
        <v>128</v>
      </c>
      <c r="E24" s="19">
        <v>148</v>
      </c>
      <c r="F24" s="19">
        <f t="shared" si="0"/>
        <v>185</v>
      </c>
      <c r="G24" s="20">
        <v>15</v>
      </c>
      <c r="H24" s="20">
        <v>35</v>
      </c>
      <c r="I24" s="19">
        <f t="shared" si="1"/>
        <v>2220</v>
      </c>
      <c r="J24" s="19">
        <f t="shared" si="2"/>
        <v>5180</v>
      </c>
      <c r="K24" s="19">
        <f t="shared" si="3"/>
        <v>6475</v>
      </c>
      <c r="L24" s="19">
        <v>8500</v>
      </c>
      <c r="M24" s="21" t="s">
        <v>51</v>
      </c>
      <c r="N24" s="22" t="s">
        <v>46</v>
      </c>
    </row>
    <row r="25" spans="1:19" ht="10.9" customHeight="1" x14ac:dyDescent="0.25">
      <c r="A25" s="63"/>
      <c r="B25" s="18" t="s">
        <v>31</v>
      </c>
      <c r="C25" s="18" t="s">
        <v>74</v>
      </c>
      <c r="D25" s="18" t="s">
        <v>129</v>
      </c>
      <c r="E25" s="19">
        <v>148</v>
      </c>
      <c r="F25" s="19">
        <f t="shared" si="0"/>
        <v>185</v>
      </c>
      <c r="G25" s="20">
        <v>15</v>
      </c>
      <c r="H25" s="20">
        <v>35</v>
      </c>
      <c r="I25" s="19">
        <f t="shared" si="1"/>
        <v>2220</v>
      </c>
      <c r="J25" s="19">
        <f t="shared" si="2"/>
        <v>5180</v>
      </c>
      <c r="K25" s="19">
        <f t="shared" si="3"/>
        <v>6475</v>
      </c>
      <c r="L25" s="19">
        <v>8500</v>
      </c>
      <c r="M25" s="21" t="s">
        <v>65</v>
      </c>
      <c r="N25" s="22" t="s">
        <v>64</v>
      </c>
    </row>
    <row r="26" spans="1:19" ht="10.9" customHeight="1" x14ac:dyDescent="0.25">
      <c r="A26" s="63"/>
      <c r="B26" s="18" t="s">
        <v>32</v>
      </c>
      <c r="C26" s="18" t="s">
        <v>74</v>
      </c>
      <c r="D26" s="18" t="s">
        <v>130</v>
      </c>
      <c r="E26" s="19">
        <v>140</v>
      </c>
      <c r="F26" s="19">
        <f t="shared" si="0"/>
        <v>175</v>
      </c>
      <c r="G26" s="20">
        <v>18</v>
      </c>
      <c r="H26" s="20">
        <v>35</v>
      </c>
      <c r="I26" s="19">
        <f t="shared" si="1"/>
        <v>2520</v>
      </c>
      <c r="J26" s="19">
        <f t="shared" si="2"/>
        <v>4900</v>
      </c>
      <c r="K26" s="19">
        <f t="shared" si="3"/>
        <v>6125</v>
      </c>
      <c r="L26" s="19">
        <v>8500</v>
      </c>
      <c r="M26" s="21" t="s">
        <v>66</v>
      </c>
      <c r="N26" s="22"/>
    </row>
    <row r="27" spans="1:19" ht="10.9" customHeight="1" x14ac:dyDescent="0.25">
      <c r="A27" s="63"/>
      <c r="B27" s="18" t="s">
        <v>33</v>
      </c>
      <c r="C27" s="18" t="s">
        <v>74</v>
      </c>
      <c r="D27" s="18" t="s">
        <v>131</v>
      </c>
      <c r="E27" s="19">
        <v>148</v>
      </c>
      <c r="F27" s="19">
        <f t="shared" si="0"/>
        <v>185</v>
      </c>
      <c r="G27" s="20">
        <v>14</v>
      </c>
      <c r="H27" s="20">
        <v>35</v>
      </c>
      <c r="I27" s="19">
        <f t="shared" si="1"/>
        <v>2072</v>
      </c>
      <c r="J27" s="19">
        <f t="shared" si="2"/>
        <v>5180</v>
      </c>
      <c r="K27" s="19">
        <f t="shared" si="3"/>
        <v>6475</v>
      </c>
      <c r="L27" s="19">
        <v>8500</v>
      </c>
      <c r="M27" s="21" t="s">
        <v>67</v>
      </c>
      <c r="N27" s="22" t="s">
        <v>64</v>
      </c>
    </row>
    <row r="28" spans="1:19" ht="10.9" customHeight="1" x14ac:dyDescent="0.25">
      <c r="A28" s="63"/>
      <c r="B28" s="18" t="s">
        <v>34</v>
      </c>
      <c r="C28" s="18" t="s">
        <v>74</v>
      </c>
      <c r="D28" s="18" t="s">
        <v>132</v>
      </c>
      <c r="E28" s="19">
        <v>140</v>
      </c>
      <c r="F28" s="19">
        <f t="shared" si="0"/>
        <v>175</v>
      </c>
      <c r="G28" s="20">
        <v>18</v>
      </c>
      <c r="H28" s="20">
        <v>35</v>
      </c>
      <c r="I28" s="19">
        <f t="shared" si="1"/>
        <v>2520</v>
      </c>
      <c r="J28" s="19">
        <f t="shared" si="2"/>
        <v>4900</v>
      </c>
      <c r="K28" s="19">
        <f t="shared" si="3"/>
        <v>6125</v>
      </c>
      <c r="L28" s="19">
        <v>8500</v>
      </c>
      <c r="M28" s="21" t="s">
        <v>68</v>
      </c>
      <c r="N28" s="22" t="s">
        <v>46</v>
      </c>
      <c r="O28" s="3"/>
      <c r="P28" s="3"/>
      <c r="Q28" s="3"/>
      <c r="R28" s="3"/>
      <c r="S28" s="3"/>
    </row>
    <row r="29" spans="1:19" ht="10.9" customHeight="1" x14ac:dyDescent="0.25">
      <c r="A29" s="63"/>
      <c r="B29" s="18" t="s">
        <v>35</v>
      </c>
      <c r="C29" s="18" t="s">
        <v>74</v>
      </c>
      <c r="D29" s="18" t="s">
        <v>133</v>
      </c>
      <c r="E29" s="19">
        <v>163</v>
      </c>
      <c r="F29" s="19">
        <f t="shared" si="0"/>
        <v>203.75</v>
      </c>
      <c r="G29" s="20">
        <v>15</v>
      </c>
      <c r="H29" s="20">
        <v>35</v>
      </c>
      <c r="I29" s="19">
        <f t="shared" si="1"/>
        <v>2445</v>
      </c>
      <c r="J29" s="19">
        <f t="shared" si="2"/>
        <v>5705</v>
      </c>
      <c r="K29" s="19">
        <f t="shared" si="3"/>
        <v>7131.25</v>
      </c>
      <c r="L29" s="19">
        <v>8500</v>
      </c>
      <c r="M29" s="26" t="s">
        <v>69</v>
      </c>
      <c r="N29" s="22" t="s">
        <v>64</v>
      </c>
      <c r="O29" s="3"/>
      <c r="P29" s="3"/>
      <c r="Q29" s="3"/>
      <c r="R29" s="3"/>
      <c r="S29" s="3"/>
    </row>
    <row r="30" spans="1:19" ht="10.9" customHeight="1" x14ac:dyDescent="0.25">
      <c r="A30" s="63"/>
      <c r="B30" s="18" t="s">
        <v>36</v>
      </c>
      <c r="C30" s="18" t="s">
        <v>74</v>
      </c>
      <c r="D30" s="18" t="s">
        <v>134</v>
      </c>
      <c r="E30" s="19">
        <v>140</v>
      </c>
      <c r="F30" s="19">
        <f t="shared" si="0"/>
        <v>175</v>
      </c>
      <c r="G30" s="20">
        <v>20</v>
      </c>
      <c r="H30" s="20">
        <v>35</v>
      </c>
      <c r="I30" s="19">
        <f t="shared" si="1"/>
        <v>2800</v>
      </c>
      <c r="J30" s="19">
        <f t="shared" si="2"/>
        <v>4900</v>
      </c>
      <c r="K30" s="19">
        <f t="shared" si="3"/>
        <v>6125</v>
      </c>
      <c r="L30" s="19">
        <v>8500</v>
      </c>
      <c r="M30" s="21" t="s">
        <v>70</v>
      </c>
      <c r="N30" s="22" t="s">
        <v>58</v>
      </c>
      <c r="O30" s="3"/>
      <c r="P30" s="3"/>
      <c r="Q30" s="3"/>
      <c r="R30" s="3"/>
      <c r="S30" s="3"/>
    </row>
    <row r="31" spans="1:19" ht="10.9" customHeight="1" x14ac:dyDescent="0.25">
      <c r="A31" s="63"/>
      <c r="B31" s="18" t="s">
        <v>37</v>
      </c>
      <c r="C31" s="18" t="s">
        <v>74</v>
      </c>
      <c r="D31" s="18" t="s">
        <v>135</v>
      </c>
      <c r="E31" s="27">
        <v>120</v>
      </c>
      <c r="F31" s="27">
        <f t="shared" si="0"/>
        <v>150</v>
      </c>
      <c r="G31" s="28">
        <v>12</v>
      </c>
      <c r="H31" s="28">
        <v>35</v>
      </c>
      <c r="I31" s="29">
        <f t="shared" si="1"/>
        <v>1440</v>
      </c>
      <c r="J31" s="29">
        <f t="shared" si="2"/>
        <v>4200</v>
      </c>
      <c r="K31" s="29">
        <f t="shared" si="3"/>
        <v>5250</v>
      </c>
      <c r="L31" s="29">
        <v>8500</v>
      </c>
      <c r="M31" s="21" t="s">
        <v>72</v>
      </c>
      <c r="N31" s="30" t="s">
        <v>71</v>
      </c>
      <c r="O31" s="3"/>
      <c r="P31" s="3"/>
      <c r="Q31" s="3"/>
      <c r="R31" s="3"/>
      <c r="S31" s="3"/>
    </row>
    <row r="32" spans="1:19" ht="10.9" customHeight="1" x14ac:dyDescent="0.25">
      <c r="A32" s="60" t="s">
        <v>1</v>
      </c>
      <c r="B32" s="31" t="s">
        <v>12</v>
      </c>
      <c r="C32" s="31" t="s">
        <v>73</v>
      </c>
      <c r="D32" s="31" t="s">
        <v>136</v>
      </c>
      <c r="E32" s="32">
        <v>96</v>
      </c>
      <c r="F32" s="32">
        <f t="shared" si="0"/>
        <v>120</v>
      </c>
      <c r="G32" s="33">
        <v>60</v>
      </c>
      <c r="H32" s="33">
        <v>60</v>
      </c>
      <c r="I32" s="34">
        <f>E32*G32</f>
        <v>5760</v>
      </c>
      <c r="J32" s="34">
        <f>E32*H32</f>
        <v>5760</v>
      </c>
      <c r="K32" s="34">
        <f t="shared" si="3"/>
        <v>7200</v>
      </c>
      <c r="L32" s="34">
        <v>10770</v>
      </c>
      <c r="M32" s="31" t="s">
        <v>76</v>
      </c>
      <c r="N32" s="35" t="s">
        <v>75</v>
      </c>
      <c r="O32" s="4"/>
      <c r="P32" s="3"/>
      <c r="Q32" s="3"/>
      <c r="R32" s="3"/>
      <c r="S32" s="3"/>
    </row>
    <row r="33" spans="1:19" ht="10.9" customHeight="1" x14ac:dyDescent="0.25">
      <c r="A33" s="60"/>
      <c r="B33" s="31" t="s">
        <v>13</v>
      </c>
      <c r="C33" s="31" t="s">
        <v>73</v>
      </c>
      <c r="D33" s="31" t="s">
        <v>137</v>
      </c>
      <c r="E33" s="34">
        <v>48</v>
      </c>
      <c r="F33" s="34">
        <f t="shared" si="0"/>
        <v>60</v>
      </c>
      <c r="G33" s="33">
        <v>16</v>
      </c>
      <c r="H33" s="33">
        <v>16</v>
      </c>
      <c r="I33" s="34">
        <f t="shared" ref="I33:I45" si="4">E33*G33</f>
        <v>768</v>
      </c>
      <c r="J33" s="34">
        <f t="shared" ref="J33:J45" si="5">E33*H33</f>
        <v>768</v>
      </c>
      <c r="K33" s="34">
        <f t="shared" si="3"/>
        <v>960</v>
      </c>
      <c r="L33" s="34">
        <v>10770</v>
      </c>
      <c r="M33" s="31" t="s">
        <v>78</v>
      </c>
      <c r="N33" s="35" t="s">
        <v>77</v>
      </c>
      <c r="O33" s="4"/>
      <c r="P33" s="3"/>
      <c r="Q33" s="3"/>
      <c r="R33" s="3"/>
      <c r="S33" s="3"/>
    </row>
    <row r="34" spans="1:19" ht="10.9" customHeight="1" x14ac:dyDescent="0.25">
      <c r="A34" s="60"/>
      <c r="B34" s="31" t="s">
        <v>14</v>
      </c>
      <c r="C34" s="31" t="s">
        <v>73</v>
      </c>
      <c r="D34" s="31" t="s">
        <v>138</v>
      </c>
      <c r="E34" s="34">
        <v>72</v>
      </c>
      <c r="F34" s="34">
        <f t="shared" si="0"/>
        <v>90</v>
      </c>
      <c r="G34" s="33">
        <v>100</v>
      </c>
      <c r="H34" s="33">
        <v>100</v>
      </c>
      <c r="I34" s="34">
        <f t="shared" si="4"/>
        <v>7200</v>
      </c>
      <c r="J34" s="34">
        <f t="shared" si="5"/>
        <v>7200</v>
      </c>
      <c r="K34" s="34">
        <f t="shared" si="3"/>
        <v>9000</v>
      </c>
      <c r="L34" s="34">
        <v>10770</v>
      </c>
      <c r="M34" s="31" t="s">
        <v>80</v>
      </c>
      <c r="N34" s="35" t="s">
        <v>79</v>
      </c>
      <c r="O34" s="4"/>
      <c r="P34" s="3"/>
      <c r="Q34" s="3"/>
      <c r="R34" s="3"/>
      <c r="S34" s="3"/>
    </row>
    <row r="35" spans="1:19" ht="10.9" customHeight="1" x14ac:dyDescent="0.25">
      <c r="A35" s="60"/>
      <c r="B35" s="31" t="s">
        <v>15</v>
      </c>
      <c r="C35" s="31" t="s">
        <v>73</v>
      </c>
      <c r="D35" s="31" t="s">
        <v>139</v>
      </c>
      <c r="E35" s="32">
        <v>96</v>
      </c>
      <c r="F35" s="32">
        <f t="shared" si="0"/>
        <v>120</v>
      </c>
      <c r="G35" s="33">
        <v>120</v>
      </c>
      <c r="H35" s="33">
        <v>120</v>
      </c>
      <c r="I35" s="34">
        <f t="shared" si="4"/>
        <v>11520</v>
      </c>
      <c r="J35" s="34">
        <f t="shared" si="5"/>
        <v>11520</v>
      </c>
      <c r="K35" s="34">
        <f t="shared" si="3"/>
        <v>14400</v>
      </c>
      <c r="L35" s="34">
        <v>10770</v>
      </c>
      <c r="M35" s="31" t="s">
        <v>80</v>
      </c>
      <c r="N35" s="35" t="s">
        <v>81</v>
      </c>
      <c r="O35" s="4"/>
      <c r="P35" s="3"/>
      <c r="Q35" s="3"/>
      <c r="R35" s="3"/>
      <c r="S35" s="3"/>
    </row>
    <row r="36" spans="1:19" ht="10.9" customHeight="1" x14ac:dyDescent="0.25">
      <c r="A36" s="60"/>
      <c r="B36" s="31" t="s">
        <v>16</v>
      </c>
      <c r="C36" s="31" t="s">
        <v>73</v>
      </c>
      <c r="D36" s="31" t="s">
        <v>140</v>
      </c>
      <c r="E36" s="32">
        <v>96</v>
      </c>
      <c r="F36" s="32">
        <f t="shared" si="0"/>
        <v>120</v>
      </c>
      <c r="G36" s="33">
        <v>120</v>
      </c>
      <c r="H36" s="33">
        <v>120</v>
      </c>
      <c r="I36" s="34">
        <f t="shared" si="4"/>
        <v>11520</v>
      </c>
      <c r="J36" s="34">
        <f t="shared" si="5"/>
        <v>11520</v>
      </c>
      <c r="K36" s="34">
        <f t="shared" si="3"/>
        <v>14400</v>
      </c>
      <c r="L36" s="34">
        <v>10770</v>
      </c>
      <c r="M36" s="31" t="s">
        <v>80</v>
      </c>
      <c r="N36" s="35" t="s">
        <v>82</v>
      </c>
      <c r="O36" s="4"/>
      <c r="P36" s="3"/>
      <c r="Q36" s="3"/>
      <c r="R36" s="3"/>
      <c r="S36" s="3"/>
    </row>
    <row r="37" spans="1:19" ht="10.9" customHeight="1" x14ac:dyDescent="0.25">
      <c r="A37" s="60"/>
      <c r="B37" s="31" t="s">
        <v>17</v>
      </c>
      <c r="C37" s="31" t="s">
        <v>73</v>
      </c>
      <c r="D37" s="31" t="s">
        <v>141</v>
      </c>
      <c r="E37" s="32">
        <v>96</v>
      </c>
      <c r="F37" s="32">
        <f t="shared" si="0"/>
        <v>120</v>
      </c>
      <c r="G37" s="33">
        <v>120</v>
      </c>
      <c r="H37" s="33">
        <v>120</v>
      </c>
      <c r="I37" s="34">
        <f t="shared" si="4"/>
        <v>11520</v>
      </c>
      <c r="J37" s="34">
        <f t="shared" si="5"/>
        <v>11520</v>
      </c>
      <c r="K37" s="34">
        <f t="shared" si="3"/>
        <v>14400</v>
      </c>
      <c r="L37" s="34">
        <v>10770</v>
      </c>
      <c r="M37" s="31" t="s">
        <v>83</v>
      </c>
      <c r="N37" s="35" t="s">
        <v>82</v>
      </c>
      <c r="O37" s="4"/>
      <c r="P37" s="3"/>
      <c r="Q37" s="3"/>
      <c r="R37" s="3"/>
      <c r="S37" s="3"/>
    </row>
    <row r="38" spans="1:19" ht="10.9" customHeight="1" x14ac:dyDescent="0.25">
      <c r="A38" s="60"/>
      <c r="B38" s="31" t="s">
        <v>18</v>
      </c>
      <c r="C38" s="31" t="s">
        <v>73</v>
      </c>
      <c r="D38" s="31" t="s">
        <v>142</v>
      </c>
      <c r="E38" s="32">
        <v>96</v>
      </c>
      <c r="F38" s="32">
        <f t="shared" si="0"/>
        <v>120</v>
      </c>
      <c r="G38" s="33">
        <v>150</v>
      </c>
      <c r="H38" s="33">
        <v>150</v>
      </c>
      <c r="I38" s="34">
        <f t="shared" si="4"/>
        <v>14400</v>
      </c>
      <c r="J38" s="34">
        <f t="shared" si="5"/>
        <v>14400</v>
      </c>
      <c r="K38" s="34">
        <f t="shared" si="3"/>
        <v>18000</v>
      </c>
      <c r="L38" s="34">
        <v>10770</v>
      </c>
      <c r="M38" s="31" t="s">
        <v>85</v>
      </c>
      <c r="N38" s="35" t="s">
        <v>84</v>
      </c>
      <c r="O38" s="4"/>
      <c r="P38" s="3"/>
      <c r="Q38" s="3"/>
      <c r="R38" s="3"/>
      <c r="S38" s="3"/>
    </row>
    <row r="39" spans="1:19" ht="10.9" customHeight="1" x14ac:dyDescent="0.25">
      <c r="A39" s="60"/>
      <c r="B39" s="31" t="s">
        <v>19</v>
      </c>
      <c r="C39" s="31" t="s">
        <v>73</v>
      </c>
      <c r="D39" s="31" t="s">
        <v>143</v>
      </c>
      <c r="E39" s="32">
        <v>96</v>
      </c>
      <c r="F39" s="32">
        <f t="shared" si="0"/>
        <v>120</v>
      </c>
      <c r="G39" s="33">
        <v>150</v>
      </c>
      <c r="H39" s="33">
        <v>150</v>
      </c>
      <c r="I39" s="34">
        <f t="shared" si="4"/>
        <v>14400</v>
      </c>
      <c r="J39" s="34">
        <f t="shared" si="5"/>
        <v>14400</v>
      </c>
      <c r="K39" s="34">
        <f t="shared" si="3"/>
        <v>18000</v>
      </c>
      <c r="L39" s="34">
        <v>10770</v>
      </c>
      <c r="M39" s="31" t="s">
        <v>86</v>
      </c>
      <c r="N39" s="35" t="s">
        <v>84</v>
      </c>
      <c r="O39" s="4"/>
      <c r="P39" s="3"/>
      <c r="Q39" s="3"/>
      <c r="R39" s="3"/>
      <c r="S39" s="3"/>
    </row>
    <row r="40" spans="1:19" ht="10.9" customHeight="1" x14ac:dyDescent="0.25">
      <c r="A40" s="60"/>
      <c r="B40" s="31" t="s">
        <v>20</v>
      </c>
      <c r="C40" s="31" t="s">
        <v>73</v>
      </c>
      <c r="D40" s="31" t="s">
        <v>144</v>
      </c>
      <c r="E40" s="32">
        <v>96</v>
      </c>
      <c r="F40" s="32">
        <f t="shared" si="0"/>
        <v>120</v>
      </c>
      <c r="G40" s="33">
        <v>150</v>
      </c>
      <c r="H40" s="33">
        <v>150</v>
      </c>
      <c r="I40" s="34">
        <f t="shared" si="4"/>
        <v>14400</v>
      </c>
      <c r="J40" s="34">
        <f t="shared" si="5"/>
        <v>14400</v>
      </c>
      <c r="K40" s="34">
        <f t="shared" si="3"/>
        <v>18000</v>
      </c>
      <c r="L40" s="34">
        <v>10770</v>
      </c>
      <c r="M40" s="31" t="s">
        <v>87</v>
      </c>
      <c r="N40" s="35" t="s">
        <v>84</v>
      </c>
      <c r="O40" s="4"/>
      <c r="P40" s="3"/>
      <c r="Q40" s="3"/>
      <c r="R40" s="3"/>
      <c r="S40" s="3"/>
    </row>
    <row r="41" spans="1:19" ht="10.9" customHeight="1" x14ac:dyDescent="0.25">
      <c r="A41" s="60"/>
      <c r="B41" s="31" t="s">
        <v>21</v>
      </c>
      <c r="C41" s="31" t="s">
        <v>73</v>
      </c>
      <c r="D41" s="31" t="s">
        <v>145</v>
      </c>
      <c r="E41" s="32">
        <v>96</v>
      </c>
      <c r="F41" s="32">
        <f t="shared" si="0"/>
        <v>120</v>
      </c>
      <c r="G41" s="33">
        <v>100</v>
      </c>
      <c r="H41" s="33">
        <v>100</v>
      </c>
      <c r="I41" s="34">
        <f t="shared" si="4"/>
        <v>9600</v>
      </c>
      <c r="J41" s="34">
        <f t="shared" si="5"/>
        <v>9600</v>
      </c>
      <c r="K41" s="34">
        <f t="shared" si="3"/>
        <v>12000</v>
      </c>
      <c r="L41" s="34">
        <v>10770</v>
      </c>
      <c r="M41" s="31" t="s">
        <v>89</v>
      </c>
      <c r="N41" s="35" t="s">
        <v>88</v>
      </c>
      <c r="O41" s="4"/>
      <c r="P41" s="3"/>
      <c r="Q41" s="3"/>
      <c r="R41" s="3"/>
      <c r="S41" s="3"/>
    </row>
    <row r="42" spans="1:19" ht="10.9" customHeight="1" x14ac:dyDescent="0.25">
      <c r="A42" s="60"/>
      <c r="B42" s="31" t="s">
        <v>22</v>
      </c>
      <c r="C42" s="31" t="s">
        <v>73</v>
      </c>
      <c r="D42" s="31" t="s">
        <v>146</v>
      </c>
      <c r="E42" s="32">
        <v>96</v>
      </c>
      <c r="F42" s="32">
        <f t="shared" si="0"/>
        <v>120</v>
      </c>
      <c r="G42" s="33">
        <v>150</v>
      </c>
      <c r="H42" s="33">
        <v>150</v>
      </c>
      <c r="I42" s="34">
        <f t="shared" si="4"/>
        <v>14400</v>
      </c>
      <c r="J42" s="34">
        <f t="shared" si="5"/>
        <v>14400</v>
      </c>
      <c r="K42" s="34">
        <f t="shared" si="3"/>
        <v>18000</v>
      </c>
      <c r="L42" s="34">
        <v>10770</v>
      </c>
      <c r="M42" s="31" t="s">
        <v>90</v>
      </c>
      <c r="N42" s="35" t="s">
        <v>84</v>
      </c>
      <c r="O42" s="4"/>
      <c r="P42" s="3"/>
      <c r="Q42" s="3"/>
      <c r="R42" s="3"/>
      <c r="S42" s="3"/>
    </row>
    <row r="43" spans="1:19" ht="10.9" customHeight="1" x14ac:dyDescent="0.25">
      <c r="A43" s="60"/>
      <c r="B43" s="31" t="s">
        <v>23</v>
      </c>
      <c r="C43" s="31" t="s">
        <v>73</v>
      </c>
      <c r="D43" s="31" t="s">
        <v>147</v>
      </c>
      <c r="E43" s="32">
        <v>96</v>
      </c>
      <c r="F43" s="32">
        <f t="shared" si="0"/>
        <v>120</v>
      </c>
      <c r="G43" s="33">
        <v>150</v>
      </c>
      <c r="H43" s="33">
        <v>150</v>
      </c>
      <c r="I43" s="34">
        <f t="shared" si="4"/>
        <v>14400</v>
      </c>
      <c r="J43" s="34">
        <f t="shared" si="5"/>
        <v>14400</v>
      </c>
      <c r="K43" s="34">
        <f t="shared" si="3"/>
        <v>18000</v>
      </c>
      <c r="L43" s="34">
        <v>10770</v>
      </c>
      <c r="M43" s="31" t="s">
        <v>91</v>
      </c>
      <c r="N43" s="35" t="s">
        <v>84</v>
      </c>
      <c r="O43" s="4"/>
      <c r="P43" s="3"/>
      <c r="Q43" s="3"/>
      <c r="R43" s="3"/>
      <c r="S43" s="3"/>
    </row>
    <row r="44" spans="1:19" ht="10.9" customHeight="1" x14ac:dyDescent="0.25">
      <c r="A44" s="60"/>
      <c r="B44" s="31" t="s">
        <v>24</v>
      </c>
      <c r="C44" s="31" t="s">
        <v>73</v>
      </c>
      <c r="D44" s="31" t="s">
        <v>148</v>
      </c>
      <c r="E44" s="32">
        <v>96</v>
      </c>
      <c r="F44" s="32">
        <f t="shared" si="0"/>
        <v>120</v>
      </c>
      <c r="G44" s="33">
        <v>150</v>
      </c>
      <c r="H44" s="33">
        <v>150</v>
      </c>
      <c r="I44" s="34">
        <f t="shared" si="4"/>
        <v>14400</v>
      </c>
      <c r="J44" s="34">
        <f t="shared" si="5"/>
        <v>14400</v>
      </c>
      <c r="K44" s="34">
        <f t="shared" si="3"/>
        <v>18000</v>
      </c>
      <c r="L44" s="34">
        <v>10770</v>
      </c>
      <c r="M44" s="31" t="s">
        <v>92</v>
      </c>
      <c r="N44" s="35" t="s">
        <v>84</v>
      </c>
      <c r="O44" s="4"/>
      <c r="P44" s="3"/>
      <c r="Q44" s="3"/>
      <c r="R44" s="3"/>
      <c r="S44" s="3"/>
    </row>
    <row r="45" spans="1:19" ht="10.9" customHeight="1" x14ac:dyDescent="0.25">
      <c r="A45" s="60"/>
      <c r="B45" s="31" t="s">
        <v>25</v>
      </c>
      <c r="C45" s="31" t="s">
        <v>73</v>
      </c>
      <c r="D45" s="31" t="s">
        <v>149</v>
      </c>
      <c r="E45" s="32">
        <v>96</v>
      </c>
      <c r="F45" s="32">
        <f t="shared" si="0"/>
        <v>120</v>
      </c>
      <c r="G45" s="33">
        <v>120</v>
      </c>
      <c r="H45" s="33">
        <v>120</v>
      </c>
      <c r="I45" s="34">
        <f t="shared" si="4"/>
        <v>11520</v>
      </c>
      <c r="J45" s="34">
        <f t="shared" si="5"/>
        <v>11520</v>
      </c>
      <c r="K45" s="34">
        <f t="shared" si="3"/>
        <v>14400</v>
      </c>
      <c r="L45" s="34">
        <v>10770</v>
      </c>
      <c r="M45" s="31" t="s">
        <v>94</v>
      </c>
      <c r="N45" s="35" t="s">
        <v>93</v>
      </c>
      <c r="O45" s="4"/>
      <c r="P45" s="3"/>
      <c r="Q45" s="3"/>
      <c r="R45" s="3"/>
      <c r="S45" s="3"/>
    </row>
    <row r="46" spans="1:19" ht="10.9" customHeight="1" x14ac:dyDescent="0.25">
      <c r="A46" s="61" t="s">
        <v>2</v>
      </c>
      <c r="B46" s="36" t="s">
        <v>12</v>
      </c>
      <c r="C46" s="36" t="s">
        <v>100</v>
      </c>
      <c r="D46" s="37" t="s">
        <v>150</v>
      </c>
      <c r="E46" s="38">
        <v>96</v>
      </c>
      <c r="F46" s="38">
        <f t="shared" si="0"/>
        <v>120</v>
      </c>
      <c r="G46" s="39">
        <v>40</v>
      </c>
      <c r="H46" s="39">
        <v>60</v>
      </c>
      <c r="I46" s="40">
        <f>E46*G46</f>
        <v>3840</v>
      </c>
      <c r="J46" s="40">
        <f>E46*H46</f>
        <v>5760</v>
      </c>
      <c r="K46" s="40">
        <f t="shared" si="3"/>
        <v>7200</v>
      </c>
      <c r="L46" s="40">
        <v>8500</v>
      </c>
      <c r="M46" s="37" t="s">
        <v>96</v>
      </c>
      <c r="N46" s="41" t="s">
        <v>95</v>
      </c>
      <c r="O46" s="3"/>
      <c r="P46" s="3"/>
      <c r="Q46" s="3"/>
      <c r="R46" s="3"/>
      <c r="S46" s="3"/>
    </row>
    <row r="47" spans="1:19" ht="10.9" customHeight="1" x14ac:dyDescent="0.25">
      <c r="A47" s="61"/>
      <c r="B47" s="36" t="s">
        <v>13</v>
      </c>
      <c r="C47" s="36" t="s">
        <v>100</v>
      </c>
      <c r="D47" s="37" t="s">
        <v>151</v>
      </c>
      <c r="E47" s="38">
        <v>96</v>
      </c>
      <c r="F47" s="38">
        <f t="shared" si="0"/>
        <v>120</v>
      </c>
      <c r="G47" s="39">
        <v>12</v>
      </c>
      <c r="H47" s="39">
        <v>16</v>
      </c>
      <c r="I47" s="40">
        <f t="shared" ref="I47:I54" si="6">E47*G47</f>
        <v>1152</v>
      </c>
      <c r="J47" s="40">
        <f t="shared" ref="J47:J54" si="7">E47*H47</f>
        <v>1536</v>
      </c>
      <c r="K47" s="40">
        <f t="shared" si="3"/>
        <v>1920</v>
      </c>
      <c r="L47" s="40">
        <v>8500</v>
      </c>
      <c r="M47" s="37" t="s">
        <v>96</v>
      </c>
      <c r="N47" s="41" t="s">
        <v>97</v>
      </c>
      <c r="O47" s="3"/>
      <c r="P47" s="3"/>
      <c r="Q47" s="3"/>
      <c r="R47" s="3"/>
      <c r="S47" s="3"/>
    </row>
    <row r="48" spans="1:19" ht="10.9" customHeight="1" x14ac:dyDescent="0.25">
      <c r="A48" s="61"/>
      <c r="B48" s="36" t="s">
        <v>14</v>
      </c>
      <c r="C48" s="36" t="s">
        <v>100</v>
      </c>
      <c r="D48" s="37" t="s">
        <v>152</v>
      </c>
      <c r="E48" s="38">
        <v>96</v>
      </c>
      <c r="F48" s="38">
        <f t="shared" si="0"/>
        <v>120</v>
      </c>
      <c r="G48" s="39">
        <v>24</v>
      </c>
      <c r="H48" s="39">
        <v>36</v>
      </c>
      <c r="I48" s="40">
        <f t="shared" si="6"/>
        <v>2304</v>
      </c>
      <c r="J48" s="40">
        <f t="shared" si="7"/>
        <v>3456</v>
      </c>
      <c r="K48" s="40">
        <f t="shared" si="3"/>
        <v>4320</v>
      </c>
      <c r="L48" s="40">
        <v>8500</v>
      </c>
      <c r="M48" s="37" t="s">
        <v>96</v>
      </c>
      <c r="N48" s="41" t="s">
        <v>97</v>
      </c>
      <c r="O48" s="3"/>
      <c r="P48" s="3"/>
      <c r="Q48" s="3"/>
      <c r="R48" s="3"/>
      <c r="S48" s="3"/>
    </row>
    <row r="49" spans="1:19" ht="10.9" customHeight="1" x14ac:dyDescent="0.25">
      <c r="A49" s="61"/>
      <c r="B49" s="36" t="s">
        <v>15</v>
      </c>
      <c r="C49" s="36" t="s">
        <v>100</v>
      </c>
      <c r="D49" s="37" t="s">
        <v>153</v>
      </c>
      <c r="E49" s="38">
        <v>96</v>
      </c>
      <c r="F49" s="38">
        <f t="shared" si="0"/>
        <v>120</v>
      </c>
      <c r="G49" s="39">
        <v>4</v>
      </c>
      <c r="H49" s="39">
        <v>8</v>
      </c>
      <c r="I49" s="40">
        <f t="shared" si="6"/>
        <v>384</v>
      </c>
      <c r="J49" s="40">
        <f t="shared" si="7"/>
        <v>768</v>
      </c>
      <c r="K49" s="40">
        <f t="shared" si="3"/>
        <v>960</v>
      </c>
      <c r="L49" s="40">
        <v>8500</v>
      </c>
      <c r="M49" s="37" t="s">
        <v>96</v>
      </c>
      <c r="N49" s="41" t="s">
        <v>98</v>
      </c>
      <c r="O49" s="3"/>
      <c r="P49" s="3"/>
      <c r="Q49" s="3"/>
      <c r="R49" s="3"/>
      <c r="S49" s="3"/>
    </row>
    <row r="50" spans="1:19" ht="10.9" customHeight="1" x14ac:dyDescent="0.25">
      <c r="A50" s="61"/>
      <c r="B50" s="36" t="s">
        <v>16</v>
      </c>
      <c r="C50" s="36" t="s">
        <v>100</v>
      </c>
      <c r="D50" s="37" t="s">
        <v>154</v>
      </c>
      <c r="E50" s="38">
        <v>96</v>
      </c>
      <c r="F50" s="38">
        <f t="shared" si="0"/>
        <v>120</v>
      </c>
      <c r="G50" s="39">
        <v>32</v>
      </c>
      <c r="H50" s="39">
        <v>48</v>
      </c>
      <c r="I50" s="40">
        <f t="shared" si="6"/>
        <v>3072</v>
      </c>
      <c r="J50" s="40">
        <f t="shared" si="7"/>
        <v>4608</v>
      </c>
      <c r="K50" s="40">
        <f t="shared" si="3"/>
        <v>5760</v>
      </c>
      <c r="L50" s="40">
        <v>8500</v>
      </c>
      <c r="M50" s="37" t="s">
        <v>96</v>
      </c>
      <c r="N50" s="41" t="s">
        <v>95</v>
      </c>
      <c r="O50" s="3"/>
      <c r="P50" s="3"/>
      <c r="Q50" s="3"/>
      <c r="R50" s="3"/>
      <c r="S50" s="3"/>
    </row>
    <row r="51" spans="1:19" ht="10.9" customHeight="1" x14ac:dyDescent="0.25">
      <c r="A51" s="61"/>
      <c r="B51" s="36" t="s">
        <v>17</v>
      </c>
      <c r="C51" s="36" t="s">
        <v>100</v>
      </c>
      <c r="D51" s="37" t="s">
        <v>155</v>
      </c>
      <c r="E51" s="38">
        <v>96</v>
      </c>
      <c r="F51" s="38">
        <f t="shared" si="0"/>
        <v>120</v>
      </c>
      <c r="G51" s="39">
        <v>16</v>
      </c>
      <c r="H51" s="39">
        <v>24</v>
      </c>
      <c r="I51" s="40">
        <f t="shared" si="6"/>
        <v>1536</v>
      </c>
      <c r="J51" s="40">
        <f t="shared" si="7"/>
        <v>2304</v>
      </c>
      <c r="K51" s="40">
        <f t="shared" si="3"/>
        <v>2880</v>
      </c>
      <c r="L51" s="40">
        <v>8500</v>
      </c>
      <c r="M51" s="37" t="s">
        <v>96</v>
      </c>
      <c r="N51" s="41" t="s">
        <v>97</v>
      </c>
      <c r="O51" s="3"/>
      <c r="P51" s="3"/>
      <c r="Q51" s="3"/>
      <c r="R51" s="3"/>
      <c r="S51" s="3"/>
    </row>
    <row r="52" spans="1:19" ht="10.9" customHeight="1" x14ac:dyDescent="0.25">
      <c r="A52" s="61"/>
      <c r="B52" s="36" t="s">
        <v>18</v>
      </c>
      <c r="C52" s="36" t="s">
        <v>100</v>
      </c>
      <c r="D52" s="37" t="s">
        <v>156</v>
      </c>
      <c r="E52" s="38">
        <v>96</v>
      </c>
      <c r="F52" s="38">
        <f t="shared" si="0"/>
        <v>120</v>
      </c>
      <c r="G52" s="39">
        <v>12</v>
      </c>
      <c r="H52" s="39">
        <v>16</v>
      </c>
      <c r="I52" s="40">
        <f t="shared" si="6"/>
        <v>1152</v>
      </c>
      <c r="J52" s="40">
        <f t="shared" si="7"/>
        <v>1536</v>
      </c>
      <c r="K52" s="40">
        <f t="shared" si="3"/>
        <v>1920</v>
      </c>
      <c r="L52" s="40">
        <v>8500</v>
      </c>
      <c r="M52" s="37" t="s">
        <v>96</v>
      </c>
      <c r="N52" s="41" t="s">
        <v>97</v>
      </c>
      <c r="O52" s="3"/>
      <c r="P52" s="3"/>
      <c r="Q52" s="3"/>
      <c r="R52" s="3"/>
      <c r="S52" s="3"/>
    </row>
    <row r="53" spans="1:19" ht="10.9" customHeight="1" x14ac:dyDescent="0.25">
      <c r="A53" s="61"/>
      <c r="B53" s="36" t="s">
        <v>19</v>
      </c>
      <c r="C53" s="36" t="s">
        <v>100</v>
      </c>
      <c r="D53" s="37" t="s">
        <v>157</v>
      </c>
      <c r="E53" s="38">
        <v>96</v>
      </c>
      <c r="F53" s="38">
        <f t="shared" si="0"/>
        <v>120</v>
      </c>
      <c r="G53" s="39">
        <v>4</v>
      </c>
      <c r="H53" s="39">
        <v>4</v>
      </c>
      <c r="I53" s="40">
        <f t="shared" si="6"/>
        <v>384</v>
      </c>
      <c r="J53" s="40">
        <f t="shared" si="7"/>
        <v>384</v>
      </c>
      <c r="K53" s="40">
        <f t="shared" si="3"/>
        <v>480</v>
      </c>
      <c r="L53" s="40">
        <v>8500</v>
      </c>
      <c r="M53" s="37" t="s">
        <v>96</v>
      </c>
      <c r="N53" s="41" t="s">
        <v>98</v>
      </c>
      <c r="O53" s="3"/>
      <c r="P53" s="3"/>
      <c r="Q53" s="3"/>
      <c r="R53" s="3"/>
      <c r="S53" s="3"/>
    </row>
    <row r="54" spans="1:19" ht="10.9" customHeight="1" thickBot="1" x14ac:dyDescent="0.3">
      <c r="A54" s="62"/>
      <c r="B54" s="42" t="s">
        <v>20</v>
      </c>
      <c r="C54" s="42" t="s">
        <v>100</v>
      </c>
      <c r="D54" s="43" t="s">
        <v>158</v>
      </c>
      <c r="E54" s="44">
        <v>240</v>
      </c>
      <c r="F54" s="44">
        <f t="shared" si="0"/>
        <v>300</v>
      </c>
      <c r="G54" s="45">
        <v>30</v>
      </c>
      <c r="H54" s="45">
        <v>45</v>
      </c>
      <c r="I54" s="44">
        <f t="shared" si="6"/>
        <v>7200</v>
      </c>
      <c r="J54" s="44">
        <f t="shared" si="7"/>
        <v>10800</v>
      </c>
      <c r="K54" s="44">
        <f t="shared" si="3"/>
        <v>13500</v>
      </c>
      <c r="L54" s="44">
        <v>8500</v>
      </c>
      <c r="M54" s="43" t="s">
        <v>99</v>
      </c>
      <c r="N54" s="46"/>
      <c r="O54" s="3"/>
      <c r="P54" s="3"/>
      <c r="Q54" s="3"/>
      <c r="R54" s="3"/>
      <c r="S54" s="3"/>
    </row>
    <row r="55" spans="1:19" ht="10.9" customHeight="1" x14ac:dyDescent="0.25">
      <c r="B55" s="48"/>
      <c r="C55" s="48"/>
      <c r="D55" s="49"/>
      <c r="E55" s="50"/>
      <c r="F55" s="50"/>
      <c r="G55" s="51"/>
      <c r="H55" s="51"/>
      <c r="I55" s="50"/>
      <c r="J55" s="50"/>
      <c r="K55" s="50"/>
      <c r="L55" s="50"/>
      <c r="M55" s="52"/>
      <c r="N55" s="53"/>
      <c r="O55" s="3"/>
      <c r="P55" s="3"/>
      <c r="Q55" s="3"/>
      <c r="R55" s="3"/>
      <c r="S55" s="3"/>
    </row>
    <row r="56" spans="1:19" ht="10.9" customHeight="1" x14ac:dyDescent="0.25">
      <c r="O56" s="3"/>
      <c r="P56" s="3"/>
      <c r="Q56" s="3"/>
      <c r="R56" s="3"/>
      <c r="S56" s="3"/>
    </row>
    <row r="57" spans="1:19" ht="10.9" customHeight="1" x14ac:dyDescent="0.25">
      <c r="C57" s="59"/>
    </row>
    <row r="58" spans="1:19" ht="10.9" customHeight="1" x14ac:dyDescent="0.25">
      <c r="C58" s="59"/>
    </row>
    <row r="59" spans="1:19" ht="10.9" customHeight="1" x14ac:dyDescent="0.25">
      <c r="C59" s="59"/>
    </row>
  </sheetData>
  <sheetProtection algorithmName="SHA-512" hashValue="WPRPC/u/l3F2QTt5fT+PJdHMPKhoS3Es0Kh6M8bbwrGHobYG5k1jisOIVsVqRBmkEepXDVLVPmBUJi/jC03h+w==" saltValue="TGLD5VAg8KaPe3g92E2xkA==" spinCount="100000" sheet="1" objects="1" scenarios="1" selectLockedCells="1" selectUnlockedCells="1"/>
  <mergeCells count="3">
    <mergeCell ref="A32:A45"/>
    <mergeCell ref="A46:A54"/>
    <mergeCell ref="A2:A31"/>
  </mergeCells>
  <phoneticPr fontId="3" type="noConversion"/>
  <pageMargins left="0.7" right="0.7" top="0.75" bottom="0.75" header="0.3" footer="0.3"/>
  <pageSetup paperSize="9"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</vt:lpstr>
      <vt:lpstr>CENNIK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Jaszczyński</dc:creator>
  <cp:lastModifiedBy>Aleksandra Wiktorowicz</cp:lastModifiedBy>
  <cp:lastPrinted>2020-09-01T13:15:27Z</cp:lastPrinted>
  <dcterms:created xsi:type="dcterms:W3CDTF">2020-09-01T11:55:00Z</dcterms:created>
  <dcterms:modified xsi:type="dcterms:W3CDTF">2020-11-04T10:04:08Z</dcterms:modified>
</cp:coreProperties>
</file>